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HQ\HQ Share\Communications\Publications\2023-24\Business Customer Complaints report - 27 July 23\"/>
    </mc:Choice>
  </mc:AlternateContent>
  <bookViews>
    <workbookView xWindow="0" yWindow="0" windowWidth="14370" windowHeight="11100"/>
  </bookViews>
  <sheets>
    <sheet name="1. Summary " sheetId="7" r:id="rId1"/>
    <sheet name="2. NHH complaints to companies" sheetId="4" r:id="rId2"/>
    <sheet name="3. NHH complaints to CCW" sheetId="5" r:id="rId3"/>
    <sheet name="4. CCW complaints by category" sheetId="6" r:id="rId4"/>
    <sheet name="5. Investigations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D35" i="7" s="1"/>
  <c r="D22" i="7"/>
  <c r="D23" i="7"/>
  <c r="D33" i="7" l="1"/>
  <c r="D34" i="7"/>
  <c r="Q9" i="4"/>
  <c r="R9" i="4" s="1"/>
  <c r="C23" i="7"/>
  <c r="C22" i="7"/>
  <c r="C21" i="7"/>
  <c r="C35" i="7" l="1"/>
  <c r="C34" i="7"/>
  <c r="C33" i="7"/>
  <c r="E21" i="5"/>
  <c r="F21" i="4"/>
  <c r="G21" i="4"/>
  <c r="H21" i="4"/>
  <c r="I21" i="4"/>
  <c r="J21" i="4"/>
  <c r="K21" i="4"/>
  <c r="L21" i="4"/>
  <c r="M21" i="4"/>
  <c r="N21" i="4"/>
  <c r="O21" i="4"/>
  <c r="P21" i="4"/>
  <c r="E21" i="4"/>
  <c r="I34" i="6"/>
  <c r="J12" i="6"/>
  <c r="J13" i="6"/>
  <c r="J14" i="6"/>
  <c r="J15" i="6"/>
  <c r="J16" i="6"/>
  <c r="J20" i="6"/>
  <c r="J21" i="6"/>
  <c r="J9" i="6"/>
  <c r="I10" i="6"/>
  <c r="J10" i="6" s="1"/>
  <c r="I11" i="6"/>
  <c r="J11" i="6" s="1"/>
  <c r="I12" i="6"/>
  <c r="I13" i="6"/>
  <c r="I14" i="6"/>
  <c r="I15" i="6"/>
  <c r="I16" i="6"/>
  <c r="I18" i="6"/>
  <c r="J18" i="6" s="1"/>
  <c r="I17" i="6"/>
  <c r="J17" i="6" s="1"/>
  <c r="I19" i="6"/>
  <c r="J19" i="6" s="1"/>
  <c r="I20" i="6"/>
  <c r="I21" i="6"/>
  <c r="I9" i="6"/>
  <c r="F22" i="6"/>
  <c r="G22" i="6"/>
  <c r="H22" i="6"/>
  <c r="E22" i="6"/>
  <c r="I22" i="6" l="1"/>
  <c r="Q18" i="5"/>
  <c r="Q16" i="5"/>
  <c r="R16" i="5" s="1"/>
  <c r="Q9" i="5" l="1"/>
  <c r="R9" i="5" s="1"/>
  <c r="Q10" i="5"/>
  <c r="R10" i="5" s="1"/>
  <c r="Q11" i="5"/>
  <c r="R11" i="5" s="1"/>
  <c r="Q12" i="5"/>
  <c r="R12" i="5" s="1"/>
  <c r="Q13" i="5"/>
  <c r="R13" i="5" s="1"/>
  <c r="Q14" i="5"/>
  <c r="R14" i="5" s="1"/>
  <c r="Q15" i="5"/>
  <c r="R15" i="5" s="1"/>
  <c r="Q17" i="5"/>
  <c r="R17" i="5" s="1"/>
  <c r="R18" i="5"/>
  <c r="Q19" i="5"/>
  <c r="R19" i="5" s="1"/>
  <c r="Q20" i="5"/>
  <c r="R20" i="5" s="1"/>
  <c r="Q8" i="5"/>
  <c r="Q26" i="4"/>
  <c r="Q27" i="4"/>
  <c r="Q28" i="4"/>
  <c r="Q29" i="4"/>
  <c r="R29" i="4" s="1"/>
  <c r="Q12" i="4"/>
  <c r="R12" i="4"/>
  <c r="Q10" i="4"/>
  <c r="R10" i="4" s="1"/>
  <c r="Q11" i="4"/>
  <c r="R11" i="4" s="1"/>
  <c r="Q13" i="4"/>
  <c r="R13" i="4" s="1"/>
  <c r="Q14" i="4"/>
  <c r="R14" i="4" s="1"/>
  <c r="Q15" i="4"/>
  <c r="R15" i="4" s="1"/>
  <c r="Q16" i="4"/>
  <c r="R16" i="4" s="1"/>
  <c r="Q17" i="4"/>
  <c r="R17" i="4" s="1"/>
  <c r="Q18" i="4"/>
  <c r="R18" i="4" s="1"/>
  <c r="Q19" i="4"/>
  <c r="R19" i="4" s="1"/>
  <c r="Q20" i="4"/>
  <c r="R20" i="4" s="1"/>
  <c r="Q8" i="4"/>
  <c r="R8" i="4" s="1"/>
  <c r="Q21" i="4" l="1"/>
  <c r="I27" i="6"/>
  <c r="J27" i="6" s="1"/>
  <c r="I28" i="6"/>
  <c r="J28" i="6" s="1"/>
  <c r="I29" i="6"/>
  <c r="J29" i="6" s="1"/>
  <c r="I30" i="6"/>
  <c r="J30" i="6" s="1"/>
  <c r="I31" i="6"/>
  <c r="J31" i="6" s="1"/>
  <c r="H32" i="6"/>
  <c r="G32" i="6"/>
  <c r="F32" i="6"/>
  <c r="E32" i="6"/>
  <c r="D32" i="6"/>
  <c r="D22" i="6"/>
  <c r="I32" i="6" l="1"/>
  <c r="J32" i="6" s="1"/>
  <c r="Q29" i="5"/>
  <c r="J22" i="6" l="1"/>
  <c r="E22" i="3"/>
  <c r="E32" i="3" l="1"/>
  <c r="D32" i="3"/>
  <c r="F30" i="4" l="1"/>
  <c r="G30" i="4"/>
  <c r="H30" i="4"/>
  <c r="I30" i="4"/>
  <c r="J30" i="4"/>
  <c r="K30" i="4"/>
  <c r="L30" i="4"/>
  <c r="M30" i="4"/>
  <c r="N30" i="4"/>
  <c r="O30" i="4"/>
  <c r="P30" i="4"/>
  <c r="E30" i="4"/>
  <c r="R26" i="4"/>
  <c r="D30" i="4"/>
  <c r="D21" i="4"/>
  <c r="R28" i="4"/>
  <c r="R27" i="4"/>
  <c r="Q25" i="4"/>
  <c r="R25" i="4" s="1"/>
  <c r="Q30" i="4" l="1"/>
  <c r="R30" i="4" s="1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R29" i="5"/>
  <c r="Q28" i="5"/>
  <c r="R28" i="5" s="1"/>
  <c r="Q27" i="5"/>
  <c r="R27" i="5" s="1"/>
  <c r="Q26" i="5"/>
  <c r="R26" i="5" s="1"/>
  <c r="Q25" i="5"/>
  <c r="R8" i="5" l="1"/>
  <c r="Q30" i="5"/>
  <c r="R30" i="5" s="1"/>
  <c r="F21" i="5"/>
  <c r="G21" i="5"/>
  <c r="H21" i="5"/>
  <c r="I21" i="5"/>
  <c r="J21" i="5"/>
  <c r="K21" i="5"/>
  <c r="L21" i="5"/>
  <c r="M21" i="5"/>
  <c r="N21" i="5"/>
  <c r="O21" i="5"/>
  <c r="P21" i="5"/>
  <c r="D21" i="5" l="1"/>
  <c r="D22" i="3" l="1"/>
  <c r="Q21" i="5" l="1"/>
  <c r="R21" i="4" l="1"/>
  <c r="R21" i="5" l="1"/>
</calcChain>
</file>

<file path=xl/sharedStrings.xml><?xml version="1.0" encoding="utf-8"?>
<sst xmlns="http://schemas.openxmlformats.org/spreadsheetml/2006/main" count="220" uniqueCount="76">
  <si>
    <t>Company</t>
  </si>
  <si>
    <t>ADSM</t>
  </si>
  <si>
    <t>Regent Water</t>
  </si>
  <si>
    <t>Smarta Water</t>
  </si>
  <si>
    <t>The Water Retail Co</t>
  </si>
  <si>
    <t>Everflow</t>
  </si>
  <si>
    <t>DCWW</t>
  </si>
  <si>
    <t>Hafren Dyfrdwy</t>
  </si>
  <si>
    <t>Yu Water</t>
  </si>
  <si>
    <t>Wave</t>
  </si>
  <si>
    <t>SES Business</t>
  </si>
  <si>
    <t>Castle Water</t>
  </si>
  <si>
    <t>Water Plus</t>
  </si>
  <si>
    <t>Clear Business Water</t>
  </si>
  <si>
    <t>Total</t>
  </si>
  <si>
    <t>May</t>
  </si>
  <si>
    <t xml:space="preserve">Trends </t>
  </si>
  <si>
    <t>Apr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</si>
  <si>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</si>
  <si>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</si>
  <si>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</si>
  <si>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</si>
  <si>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</si>
  <si>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</si>
  <si>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</si>
  <si>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</si>
  <si>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</si>
  <si>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</si>
  <si>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Per 10K</t>
  </si>
  <si>
    <t>Administration</t>
  </si>
  <si>
    <t>Billing and Charges</t>
  </si>
  <si>
    <t>Other</t>
  </si>
  <si>
    <t>Water2Business</t>
  </si>
  <si>
    <t>First Business Water</t>
  </si>
  <si>
    <t>Business Stream</t>
  </si>
  <si>
    <t xml:space="preserve">Wave </t>
  </si>
  <si>
    <t>SES Business Water</t>
  </si>
  <si>
    <t>Others*</t>
  </si>
  <si>
    <t>Supply points/connections</t>
  </si>
  <si>
    <t>Per 10 K</t>
  </si>
  <si>
    <t>Investigations</t>
  </si>
  <si>
    <t>2020/21</t>
  </si>
  <si>
    <t>ConservAqua</t>
  </si>
  <si>
    <t>2021/22</t>
  </si>
  <si>
    <t xml:space="preserve">Source for Business </t>
  </si>
  <si>
    <t xml:space="preserve">Veolia Retail </t>
  </si>
  <si>
    <t xml:space="preserve"> </t>
  </si>
  <si>
    <t>Dwr Cymru Welsh Water</t>
  </si>
  <si>
    <t>1 -  Wholesalers and any third parties that are not retailers</t>
  </si>
  <si>
    <t>Water and Sewerage</t>
  </si>
  <si>
    <t xml:space="preserve">Business Stream </t>
  </si>
  <si>
    <t xml:space="preserve">Castle Water </t>
  </si>
  <si>
    <t xml:space="preserve">Everflow </t>
  </si>
  <si>
    <t xml:space="preserve">First Business Water </t>
  </si>
  <si>
    <t xml:space="preserve">Water Plus </t>
  </si>
  <si>
    <t xml:space="preserve">Dwr Cymru Welsh Water </t>
  </si>
  <si>
    <t>Hafren Dfrdwy</t>
  </si>
  <si>
    <t>The Water Retail Company</t>
  </si>
  <si>
    <t xml:space="preserve">Veolia </t>
  </si>
  <si>
    <t>2022/23</t>
  </si>
  <si>
    <t>Source for Business</t>
  </si>
  <si>
    <t xml:space="preserve">Worst perfoming quartile </t>
  </si>
  <si>
    <t xml:space="preserve">Median </t>
  </si>
  <si>
    <t>Best performing quartile</t>
  </si>
  <si>
    <t>NHH Written complaints to companies per 10K SPIDs</t>
  </si>
  <si>
    <t>NHH complaints to CCW per 10K SPIDs</t>
  </si>
  <si>
    <t>Appendix 3a - NHH complaints to CCW against medium/large retailers and companies in Wales by month in 2022/23</t>
  </si>
  <si>
    <t>Appendix 3b - NHH complaints to CCW against small retailers by month in 2022/23</t>
  </si>
  <si>
    <t>Appendix 4a - NHH complaints to CCW against medium/large retailers and companies in Wales in 2022/23 by main category</t>
  </si>
  <si>
    <t>Appendix 4b -  NHH complaints to CCW against small retailers in 2022/23 by main category</t>
  </si>
  <si>
    <t>Appendix 5a - NHH complaints investigations carried out by CCW against medium/large retailers and companies in Wales in 2022/23</t>
  </si>
  <si>
    <t>Appendix 5b - NHH complaints investigations carried out by CCW against small retailers in 2022/23</t>
  </si>
  <si>
    <t>Appendix 2a - NHH written customer complaints against medium/large retailers and companies in Wales by month in 2022/23</t>
  </si>
  <si>
    <t>Appendix 2b - NHH written customer complaints against small retailers by month in 2022/23</t>
  </si>
  <si>
    <t>Appendix 1a - NHH written customer complaints and NHH complaints to CCW per 10K SPIDs against medium/large retailers and companies in Wales in 2022/23</t>
  </si>
  <si>
    <t>Appendix 1b - NHH written customer complaints and NHH complaints to CCW per 10K SPIDs against small retailers in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</si>
</sst>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64BC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8">
    <xf numFmtId="0" fontId="0" fillId="0" borderId="0" xfId="0"/>
    <xf numFmtId="0" fontId="5" fillId="2" borderId="1" xfId="0" applyFont="1" applyFill="1" applyBorder="1"/>
    <xf numFmtId="0" fontId="4" fillId="3" borderId="1" xfId="0" applyFont="1" applyFill="1" applyBorder="1"/>
    <xf numFmtId="0" fontId="6" fillId="3" borderId="1" xfId="0" applyFont="1" applyFill="1" applyBorder="1"/>
    <xf numFmtId="0" fontId="4" fillId="3" borderId="1" xfId="0" applyFont="1" applyFill="1" applyBorder="1" applyAlignment="1">
      <alignment horizontal="left" vertical="top"/>
    </xf>
    <xf numFmtId="164" fontId="4" fillId="3" borderId="1" xfId="0" applyNumberFormat="1" applyFont="1" applyFill="1" applyBorder="1"/>
    <xf numFmtId="164" fontId="5" fillId="2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0" fontId="6" fillId="4" borderId="1" xfId="0" applyFont="1" applyFill="1" applyBorder="1"/>
    <xf numFmtId="0" fontId="1" fillId="0" borderId="0" xfId="0" applyFon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0" fontId="8" fillId="0" borderId="0" xfId="0" applyFont="1"/>
    <xf numFmtId="0" fontId="9" fillId="0" borderId="0" xfId="0" applyFont="1"/>
    <xf numFmtId="1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/>
    <xf numFmtId="0" fontId="4" fillId="3" borderId="2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1" xfId="0" applyFont="1" applyFill="1" applyBorder="1" applyAlignment="1">
      <alignment horizontal="right"/>
    </xf>
    <xf numFmtId="0" fontId="8" fillId="0" borderId="0" xfId="0" applyFont="1" applyFill="1" applyBorder="1"/>
    <xf numFmtId="0" fontId="3" fillId="3" borderId="1" xfId="0" applyFont="1" applyFill="1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/>
    <xf numFmtId="0" fontId="2" fillId="3" borderId="1" xfId="0" applyFont="1" applyFill="1" applyBorder="1"/>
    <xf numFmtId="1" fontId="2" fillId="3" borderId="1" xfId="0" applyNumberFormat="1" applyFont="1" applyFill="1" applyBorder="1"/>
    <xf numFmtId="1" fontId="2" fillId="3" borderId="1" xfId="0" applyNumberFormat="1" applyFont="1" applyFill="1" applyBorder="1" applyAlignment="1" applyProtection="1">
      <alignment horizontal="right"/>
    </xf>
    <xf numFmtId="1" fontId="2" fillId="3" borderId="1" xfId="1" applyNumberFormat="1" applyFont="1" applyFill="1" applyBorder="1"/>
    <xf numFmtId="1" fontId="2" fillId="3" borderId="1" xfId="0" applyNumberFormat="1" applyFont="1" applyFill="1" applyBorder="1" applyAlignment="1">
      <alignment horizontal="right" wrapText="1"/>
    </xf>
    <xf numFmtId="0" fontId="3" fillId="3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1" fontId="5" fillId="2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top"/>
    </xf>
    <xf numFmtId="164" fontId="2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1" fontId="0" fillId="4" borderId="1" xfId="0" applyNumberFormat="1" applyFont="1" applyFill="1" applyBorder="1"/>
    <xf numFmtId="0" fontId="3" fillId="3" borderId="1" xfId="0" applyNumberFormat="1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/>
    </xf>
    <xf numFmtId="0" fontId="5" fillId="2" borderId="6" xfId="0" applyFont="1" applyFill="1" applyBorder="1" applyAlignment="1">
      <alignment horizontal="center" vertical="center"/>
    </xf>
    <xf numFmtId="0" fontId="4" fillId="3" borderId="8" xfId="0" applyFont="1" applyFill="1" applyBorder="1"/>
    <xf numFmtId="3" fontId="0" fillId="0" borderId="0" xfId="0" applyNumberFormat="1"/>
    <xf numFmtId="1" fontId="5" fillId="2" borderId="1" xfId="0" applyNumberFormat="1" applyFont="1" applyFill="1" applyBorder="1"/>
    <xf numFmtId="0" fontId="11" fillId="0" borderId="8" xfId="0" applyFont="1" applyFill="1" applyBorder="1"/>
    <xf numFmtId="0" fontId="4" fillId="3" borderId="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7" xfId="0" applyFont="1" applyFill="1" applyBorder="1" applyAlignment="1"/>
    <xf numFmtId="0" fontId="4" fillId="3" borderId="11" xfId="0" applyFont="1" applyFill="1" applyBorder="1" applyAlignment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3" xfId="0" applyFont="1" applyFill="1" applyBorder="1"/>
    <xf numFmtId="0" fontId="4" fillId="3" borderId="9" xfId="0" applyFont="1" applyFill="1" applyBorder="1" applyAlignment="1"/>
    <xf numFmtId="0" fontId="4" fillId="3" borderId="5" xfId="0" applyFont="1" applyFill="1" applyBorder="1" applyAlignment="1"/>
    <xf numFmtId="17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 applyAlignment="1"/>
    <xf numFmtId="0" fontId="4" fillId="3" borderId="14" xfId="0" applyFont="1" applyFill="1" applyBorder="1"/>
    <xf numFmtId="0" fontId="4" fillId="3" borderId="15" xfId="0" applyFont="1" applyFill="1" applyBorder="1"/>
    <xf numFmtId="1" fontId="4" fillId="3" borderId="1" xfId="0" applyNumberFormat="1" applyFont="1" applyFill="1" applyBorder="1"/>
    <xf numFmtId="1" fontId="4" fillId="3" borderId="2" xfId="0" applyNumberFormat="1" applyFont="1" applyFill="1" applyBorder="1"/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164" fontId="4" fillId="3" borderId="5" xfId="0" applyNumberFormat="1" applyFont="1" applyFill="1" applyBorder="1"/>
    <xf numFmtId="0" fontId="0" fillId="0" borderId="17" xfId="0" applyBorder="1"/>
    <xf numFmtId="0" fontId="0" fillId="0" borderId="16" xfId="0" applyBorder="1"/>
    <xf numFmtId="0" fontId="4" fillId="3" borderId="21" xfId="0" applyFont="1" applyFill="1" applyBorder="1"/>
    <xf numFmtId="0" fontId="4" fillId="3" borderId="22" xfId="0" applyFont="1" applyFill="1" applyBorder="1"/>
    <xf numFmtId="0" fontId="12" fillId="2" borderId="2" xfId="0" applyFont="1" applyFill="1" applyBorder="1"/>
    <xf numFmtId="0" fontId="12" fillId="2" borderId="12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/>
    <xf numFmtId="164" fontId="12" fillId="2" borderId="1" xfId="0" applyNumberFormat="1" applyFont="1" applyFill="1" applyBorder="1"/>
    <xf numFmtId="164" fontId="4" fillId="5" borderId="1" xfId="0" applyNumberFormat="1" applyFont="1" applyFill="1" applyBorder="1"/>
    <xf numFmtId="164" fontId="4" fillId="6" borderId="1" xfId="0" applyNumberFormat="1" applyFont="1" applyFill="1" applyBorder="1"/>
    <xf numFmtId="0" fontId="0" fillId="0" borderId="25" xfId="0" applyBorder="1"/>
    <xf numFmtId="0" fontId="0" fillId="0" borderId="19" xfId="0" applyBorder="1"/>
    <xf numFmtId="0" fontId="0" fillId="0" borderId="20" xfId="0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4" fillId="6" borderId="4" xfId="0" applyNumberFormat="1" applyFont="1" applyFill="1" applyBorder="1"/>
    <xf numFmtId="164" fontId="4" fillId="7" borderId="6" xfId="0" applyNumberFormat="1" applyFont="1" applyFill="1" applyBorder="1"/>
    <xf numFmtId="164" fontId="4" fillId="8" borderId="10" xfId="0" applyNumberFormat="1" applyFont="1" applyFill="1" applyBorder="1"/>
    <xf numFmtId="164" fontId="4" fillId="5" borderId="23" xfId="0" applyNumberFormat="1" applyFont="1" applyFill="1" applyBorder="1"/>
    <xf numFmtId="164" fontId="4" fillId="5" borderId="26" xfId="0" applyNumberFormat="1" applyFont="1" applyFill="1" applyBorder="1"/>
    <xf numFmtId="164" fontId="4" fillId="8" borderId="24" xfId="0" applyNumberFormat="1" applyFont="1" applyFill="1" applyBorder="1"/>
    <xf numFmtId="164" fontId="4" fillId="8" borderId="27" xfId="0" applyNumberFormat="1" applyFont="1" applyFill="1" applyBorder="1"/>
    <xf numFmtId="0" fontId="4" fillId="3" borderId="28" xfId="0" applyFont="1" applyFill="1" applyBorder="1"/>
    <xf numFmtId="164" fontId="4" fillId="8" borderId="8" xfId="0" applyNumberFormat="1" applyFont="1" applyFill="1" applyBorder="1"/>
    <xf numFmtId="164" fontId="4" fillId="6" borderId="29" xfId="0" applyNumberFormat="1" applyFont="1" applyFill="1" applyBorder="1"/>
    <xf numFmtId="164" fontId="4" fillId="6" borderId="6" xfId="0" applyNumberFormat="1" applyFont="1" applyFill="1" applyBorder="1"/>
    <xf numFmtId="164" fontId="4" fillId="7" borderId="10" xfId="0" applyNumberFormat="1" applyFont="1" applyFill="1" applyBorder="1"/>
    <xf numFmtId="0" fontId="4" fillId="3" borderId="7" xfId="0" applyFont="1" applyFill="1" applyBorder="1"/>
    <xf numFmtId="164" fontId="4" fillId="7" borderId="5" xfId="0" applyNumberFormat="1" applyFont="1" applyFill="1" applyBorder="1"/>
    <xf numFmtId="164" fontId="4" fillId="8" borderId="9" xfId="0" applyNumberFormat="1" applyFont="1" applyFill="1" applyBorder="1"/>
    <xf numFmtId="164" fontId="4" fillId="7" borderId="4" xfId="0" applyNumberFormat="1" applyFont="1" applyFill="1" applyBorder="1"/>
    <xf numFmtId="0" fontId="4" fillId="3" borderId="2" xfId="0" applyFont="1" applyFill="1" applyBorder="1" applyAlignment="1">
      <alignment horizontal="left" vertical="top"/>
    </xf>
    <xf numFmtId="164" fontId="4" fillId="5" borderId="4" xfId="0" applyNumberFormat="1" applyFont="1" applyFill="1" applyBorder="1"/>
    <xf numFmtId="164" fontId="4" fillId="7" borderId="29" xfId="0" applyNumberFormat="1" applyFont="1" applyFill="1" applyBorder="1"/>
    <xf numFmtId="164" fontId="4" fillId="8" borderId="29" xfId="0" applyNumberFormat="1" applyFont="1" applyFill="1" applyBorder="1"/>
    <xf numFmtId="164" fontId="4" fillId="6" borderId="10" xfId="0" applyNumberFormat="1" applyFont="1" applyFill="1" applyBorder="1"/>
    <xf numFmtId="164" fontId="12" fillId="2" borderId="10" xfId="0" applyNumberFormat="1" applyFont="1" applyFill="1" applyBorder="1"/>
    <xf numFmtId="0" fontId="12" fillId="2" borderId="7" xfId="0" applyFont="1" applyFill="1" applyBorder="1"/>
    <xf numFmtId="164" fontId="12" fillId="2" borderId="5" xfId="0" applyNumberFormat="1" applyFont="1" applyFill="1" applyBorder="1"/>
    <xf numFmtId="164" fontId="12" fillId="2" borderId="9" xfId="0" applyNumberFormat="1" applyFont="1" applyFill="1" applyBorder="1"/>
    <xf numFmtId="164" fontId="12" fillId="2" borderId="4" xfId="0" applyNumberFormat="1" applyFont="1" applyFill="1" applyBorder="1"/>
    <xf numFmtId="0" fontId="12" fillId="2" borderId="30" xfId="0" applyFont="1" applyFill="1" applyBorder="1"/>
    <xf numFmtId="164" fontId="4" fillId="3" borderId="9" xfId="0" applyNumberFormat="1" applyFont="1" applyFill="1" applyBorder="1"/>
    <xf numFmtId="164" fontId="4" fillId="3" borderId="4" xfId="0" applyNumberFormat="1" applyFont="1" applyFill="1" applyBorder="1"/>
    <xf numFmtId="164" fontId="4" fillId="3" borderId="10" xfId="0" applyNumberFormat="1" applyFont="1" applyFill="1" applyBorder="1"/>
    <xf numFmtId="164" fontId="12" fillId="2" borderId="18" xfId="0" applyNumberFormat="1" applyFont="1" applyFill="1" applyBorder="1"/>
    <xf numFmtId="164" fontId="4" fillId="3" borderId="6" xfId="0" applyNumberFormat="1" applyFont="1" applyFill="1" applyBorder="1"/>
    <xf numFmtId="0" fontId="1" fillId="0" borderId="16" xfId="0" applyFont="1" applyBorder="1"/>
    <xf numFmtId="1" fontId="0" fillId="0" borderId="16" xfId="0" applyNumberFormat="1" applyBorder="1"/>
    <xf numFmtId="0" fontId="1" fillId="0" borderId="19" xfId="0" applyFont="1" applyBorder="1"/>
    <xf numFmtId="0" fontId="2" fillId="0" borderId="19" xfId="0" applyFont="1" applyBorder="1"/>
    <xf numFmtId="0" fontId="8" fillId="0" borderId="20" xfId="0" applyFont="1" applyFill="1" applyBorder="1"/>
    <xf numFmtId="0" fontId="9" fillId="0" borderId="20" xfId="0" applyFont="1" applyBorder="1"/>
    <xf numFmtId="0" fontId="0" fillId="0" borderId="1" xfId="0" applyBorder="1"/>
    <xf numFmtId="1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55A23"/>
      <color rgb="FF64BCF2"/>
      <color rgb="FF57D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95250</xdr:rowOff>
    </xdr:from>
    <xdr:to>
      <xdr:col>1</xdr:col>
      <xdr:colOff>1562100</xdr:colOff>
      <xdr:row>4</xdr:row>
      <xdr:rowOff>92202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95250"/>
          <a:ext cx="1524000" cy="758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66675</xdr:rowOff>
    </xdr:from>
    <xdr:to>
      <xdr:col>1</xdr:col>
      <xdr:colOff>1581150</xdr:colOff>
      <xdr:row>4</xdr:row>
      <xdr:rowOff>63627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66675"/>
          <a:ext cx="1524000" cy="758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1</xdr:col>
      <xdr:colOff>1562100</xdr:colOff>
      <xdr:row>4</xdr:row>
      <xdr:rowOff>120777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23825"/>
          <a:ext cx="1524000" cy="758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142875</xdr:rowOff>
    </xdr:from>
    <xdr:to>
      <xdr:col>1</xdr:col>
      <xdr:colOff>1647825</xdr:colOff>
      <xdr:row>4</xdr:row>
      <xdr:rowOff>139827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524000" cy="7589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2</xdr:col>
      <xdr:colOff>0</xdr:colOff>
      <xdr:row>4</xdr:row>
      <xdr:rowOff>139827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42875"/>
          <a:ext cx="1524000" cy="758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6"/>
  <sheetViews>
    <sheetView tabSelected="1" workbookViewId="0">
      <selection activeCell="C4" sqref="C4"/>
    </sheetView>
  </sheetViews>
  <sheetFormatPr defaultRowHeight="15" x14ac:dyDescent="0.25"/>
  <cols>
    <col min="1" max="1" width="9.140625" style="69"/>
    <col min="2" max="2" width="31.140625" style="69" customWidth="1"/>
    <col min="3" max="3" width="32.85546875" style="69" customWidth="1"/>
    <col min="4" max="4" width="34.85546875" style="69" customWidth="1"/>
    <col min="5" max="16384" width="9.140625" style="69"/>
  </cols>
  <sheetData>
    <row r="6" spans="1:5" ht="15.75" thickBot="1" x14ac:dyDescent="0.3">
      <c r="B6" s="10" t="s">
        <v>74</v>
      </c>
      <c r="C6" s="80"/>
      <c r="D6" s="80"/>
    </row>
    <row r="7" spans="1:5" ht="30.75" thickBot="1" x14ac:dyDescent="0.3">
      <c r="A7" s="79"/>
      <c r="B7" s="39" t="s">
        <v>0</v>
      </c>
      <c r="C7" s="82" t="s">
        <v>64</v>
      </c>
      <c r="D7" s="83" t="s">
        <v>65</v>
      </c>
      <c r="E7" s="68"/>
    </row>
    <row r="8" spans="1:5" ht="15.75" thickBot="1" x14ac:dyDescent="0.3">
      <c r="A8" s="79"/>
      <c r="B8" s="17" t="s">
        <v>1</v>
      </c>
      <c r="C8" s="78">
        <v>0</v>
      </c>
      <c r="D8" s="84">
        <v>0</v>
      </c>
      <c r="E8" s="68"/>
    </row>
    <row r="9" spans="1:5" ht="15.75" thickBot="1" x14ac:dyDescent="0.3">
      <c r="A9" s="79"/>
      <c r="B9" s="52" t="s">
        <v>50</v>
      </c>
      <c r="C9" s="85">
        <v>10.990040328107364</v>
      </c>
      <c r="D9" s="86">
        <v>3.4296936787032091</v>
      </c>
      <c r="E9" s="68"/>
    </row>
    <row r="10" spans="1:5" x14ac:dyDescent="0.25">
      <c r="A10" s="79"/>
      <c r="B10" s="70" t="s">
        <v>51</v>
      </c>
      <c r="C10" s="87">
        <v>55.602672092015318</v>
      </c>
      <c r="D10" s="88">
        <v>12.622997776245356</v>
      </c>
      <c r="E10" s="68"/>
    </row>
    <row r="11" spans="1:5" ht="15.75" thickBot="1" x14ac:dyDescent="0.3">
      <c r="A11" s="79"/>
      <c r="B11" s="71" t="s">
        <v>13</v>
      </c>
      <c r="C11" s="89">
        <v>53.0163620787024</v>
      </c>
      <c r="D11" s="90">
        <v>5.5321421299515547</v>
      </c>
      <c r="E11" s="68"/>
    </row>
    <row r="12" spans="1:5" ht="15.75" thickBot="1" x14ac:dyDescent="0.3">
      <c r="A12" s="79"/>
      <c r="B12" s="91" t="s">
        <v>55</v>
      </c>
      <c r="C12" s="92">
        <v>16.777819722327084</v>
      </c>
      <c r="D12" s="93">
        <v>0.57673755295499352</v>
      </c>
      <c r="E12" s="68"/>
    </row>
    <row r="13" spans="1:5" ht="15.75" thickBot="1" x14ac:dyDescent="0.3">
      <c r="A13" s="79"/>
      <c r="B13" s="96" t="s">
        <v>52</v>
      </c>
      <c r="C13" s="97">
        <v>14.370604680357282</v>
      </c>
      <c r="D13" s="98">
        <v>6.1942261553264144</v>
      </c>
      <c r="E13" s="68"/>
    </row>
    <row r="14" spans="1:5" ht="15.75" thickBot="1" x14ac:dyDescent="0.3">
      <c r="A14" s="79"/>
      <c r="B14" s="17" t="s">
        <v>53</v>
      </c>
      <c r="C14" s="78">
        <v>10.404323574463167</v>
      </c>
      <c r="D14" s="99">
        <v>1.1560359527181296</v>
      </c>
      <c r="E14" s="68"/>
    </row>
    <row r="15" spans="1:5" ht="15.75" thickBot="1" x14ac:dyDescent="0.3">
      <c r="A15" s="79"/>
      <c r="B15" s="52" t="s">
        <v>56</v>
      </c>
      <c r="C15" s="94">
        <v>10.967918837400603</v>
      </c>
      <c r="D15" s="95">
        <v>1.8279864729001005</v>
      </c>
      <c r="E15" s="68"/>
    </row>
    <row r="16" spans="1:5" ht="15.75" thickBot="1" x14ac:dyDescent="0.3">
      <c r="A16" s="79"/>
      <c r="B16" s="100" t="s">
        <v>36</v>
      </c>
      <c r="C16" s="77">
        <v>66.779739387156781</v>
      </c>
      <c r="D16" s="101">
        <v>15.712879855801594</v>
      </c>
      <c r="E16" s="68"/>
    </row>
    <row r="17" spans="1:9" ht="15.75" thickBot="1" x14ac:dyDescent="0.3">
      <c r="A17" s="79"/>
      <c r="B17" s="91" t="s">
        <v>44</v>
      </c>
      <c r="C17" s="92">
        <v>18.011186390153465</v>
      </c>
      <c r="D17" s="102">
        <v>2.7612968681768386</v>
      </c>
      <c r="E17" s="68"/>
    </row>
    <row r="18" spans="1:9" ht="15.75" thickBot="1" x14ac:dyDescent="0.3">
      <c r="A18" s="79"/>
      <c r="B18" s="17" t="s">
        <v>54</v>
      </c>
      <c r="C18" s="77">
        <v>88.492950327552791</v>
      </c>
      <c r="D18" s="101">
        <v>12.519113638571962</v>
      </c>
      <c r="E18" s="68"/>
    </row>
    <row r="19" spans="1:9" ht="15.75" thickBot="1" x14ac:dyDescent="0.3">
      <c r="A19" s="79"/>
      <c r="B19" s="52" t="s">
        <v>32</v>
      </c>
      <c r="C19" s="85">
        <v>12.227717258014323</v>
      </c>
      <c r="D19" s="104">
        <v>0.41957853336323658</v>
      </c>
      <c r="E19" s="68"/>
    </row>
    <row r="20" spans="1:9" ht="15.75" thickBot="1" x14ac:dyDescent="0.3">
      <c r="A20" s="79"/>
      <c r="B20" s="91" t="s">
        <v>35</v>
      </c>
      <c r="C20" s="92">
        <v>27.183388096830257</v>
      </c>
      <c r="D20" s="103">
        <v>4.1164133406095678</v>
      </c>
      <c r="E20" s="68"/>
    </row>
    <row r="21" spans="1:9" ht="15.75" thickBot="1" x14ac:dyDescent="0.3">
      <c r="A21" s="79"/>
      <c r="B21" s="106" t="s">
        <v>61</v>
      </c>
      <c r="C21" s="107">
        <f>QUARTILE(C8:C20, 3)</f>
        <v>53.0163620787024</v>
      </c>
      <c r="D21" s="108">
        <f>QUARTILE(D8:D20, 3)</f>
        <v>6.1942261553264144</v>
      </c>
      <c r="E21" s="68"/>
    </row>
    <row r="22" spans="1:9" ht="15.75" thickBot="1" x14ac:dyDescent="0.3">
      <c r="A22" s="79"/>
      <c r="B22" s="72" t="s">
        <v>62</v>
      </c>
      <c r="C22" s="76">
        <f>MEDIAN(C8:C20)</f>
        <v>16.777819722327084</v>
      </c>
      <c r="D22" s="109">
        <f>MEDIAN(D8:D20)</f>
        <v>3.4296936787032091</v>
      </c>
      <c r="E22" s="68"/>
    </row>
    <row r="23" spans="1:9" ht="15.75" thickBot="1" x14ac:dyDescent="0.3">
      <c r="A23" s="79"/>
      <c r="B23" s="73" t="s">
        <v>63</v>
      </c>
      <c r="C23" s="75">
        <f>QUARTILE(C8:C20,1)</f>
        <v>10.990040328107364</v>
      </c>
      <c r="D23" s="105">
        <f>QUARTILE(D8:D20,1)</f>
        <v>1.1560359527181296</v>
      </c>
      <c r="E23" s="68"/>
    </row>
    <row r="24" spans="1:9" x14ac:dyDescent="0.25">
      <c r="B24" s="81"/>
      <c r="C24" s="81"/>
      <c r="D24" s="81"/>
    </row>
    <row r="26" spans="1:9" ht="15.75" thickBot="1" x14ac:dyDescent="0.3">
      <c r="B26" s="118" t="s">
        <v>75</v>
      </c>
      <c r="C26" s="118"/>
      <c r="D26" s="118"/>
      <c r="E26" s="116"/>
      <c r="F26" s="116"/>
      <c r="G26" s="116"/>
      <c r="H26" s="116"/>
      <c r="I26" s="116"/>
    </row>
    <row r="27" spans="1:9" ht="30.75" thickBot="1" x14ac:dyDescent="0.3">
      <c r="A27" s="79"/>
      <c r="B27" s="39" t="s">
        <v>0</v>
      </c>
      <c r="C27" s="82" t="s">
        <v>64</v>
      </c>
      <c r="D27" s="83" t="s">
        <v>65</v>
      </c>
      <c r="E27" s="68"/>
    </row>
    <row r="28" spans="1:9" ht="15.75" thickBot="1" x14ac:dyDescent="0.3">
      <c r="A28" s="79"/>
      <c r="B28" s="96" t="s">
        <v>42</v>
      </c>
      <c r="C28" s="67">
        <v>0</v>
      </c>
      <c r="D28" s="111">
        <v>0</v>
      </c>
      <c r="E28" s="68"/>
    </row>
    <row r="29" spans="1:9" ht="15.75" thickBot="1" x14ac:dyDescent="0.3">
      <c r="A29" s="79"/>
      <c r="B29" s="96" t="s">
        <v>3</v>
      </c>
      <c r="C29" s="67">
        <v>2.6266252243575714</v>
      </c>
      <c r="D29" s="111">
        <v>0</v>
      </c>
      <c r="E29" s="68"/>
    </row>
    <row r="30" spans="1:9" ht="15.75" thickBot="1" x14ac:dyDescent="0.3">
      <c r="A30" s="79"/>
      <c r="B30" s="17" t="s">
        <v>57</v>
      </c>
      <c r="C30" s="5">
        <v>0</v>
      </c>
      <c r="D30" s="112">
        <v>0</v>
      </c>
      <c r="E30" s="68"/>
    </row>
    <row r="31" spans="1:9" ht="15.75" thickBot="1" x14ac:dyDescent="0.3">
      <c r="A31" s="79"/>
      <c r="B31" s="52" t="s">
        <v>58</v>
      </c>
      <c r="C31" s="115">
        <v>0</v>
      </c>
      <c r="D31" s="113">
        <v>0</v>
      </c>
      <c r="E31" s="68"/>
    </row>
    <row r="32" spans="1:9" ht="15.75" thickBot="1" x14ac:dyDescent="0.3">
      <c r="A32" s="79"/>
      <c r="B32" s="52" t="s">
        <v>8</v>
      </c>
      <c r="C32" s="115">
        <v>105.89912429570295</v>
      </c>
      <c r="D32" s="113">
        <v>48.876518905709048</v>
      </c>
      <c r="E32" s="68"/>
    </row>
    <row r="33" spans="1:5" ht="15.75" thickBot="1" x14ac:dyDescent="0.3">
      <c r="A33" s="79"/>
      <c r="B33" s="73" t="s">
        <v>61</v>
      </c>
      <c r="C33" s="75">
        <f>QUARTILE(C20:C32, 3)</f>
        <v>27.183388096830257</v>
      </c>
      <c r="D33" s="105">
        <f>QUARTILE(D20:D32, 3)</f>
        <v>4.1164133406095678</v>
      </c>
      <c r="E33" s="68"/>
    </row>
    <row r="34" spans="1:5" ht="15.75" thickBot="1" x14ac:dyDescent="0.3">
      <c r="A34" s="79"/>
      <c r="B34" s="73" t="s">
        <v>62</v>
      </c>
      <c r="C34" s="75">
        <f>MEDIAN(C20:C32)</f>
        <v>10.990040328107364</v>
      </c>
      <c r="D34" s="105">
        <f>MEDIAN(D20:D32)</f>
        <v>1.1560359527181296</v>
      </c>
      <c r="E34" s="68"/>
    </row>
    <row r="35" spans="1:5" ht="15.75" thickBot="1" x14ac:dyDescent="0.3">
      <c r="B35" s="110" t="s">
        <v>63</v>
      </c>
      <c r="C35" s="75">
        <f>QUARTILE(C20:C32,1)</f>
        <v>0</v>
      </c>
      <c r="D35" s="114">
        <f>QUARTILE(D20:D32,1)</f>
        <v>0</v>
      </c>
    </row>
    <row r="36" spans="1:5" x14ac:dyDescent="0.25">
      <c r="C36" s="81"/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W33"/>
  <sheetViews>
    <sheetView showGridLines="0" workbookViewId="0">
      <selection activeCell="D4" sqref="D4"/>
    </sheetView>
  </sheetViews>
  <sheetFormatPr defaultRowHeight="15" x14ac:dyDescent="0.25"/>
  <cols>
    <col min="2" max="2" width="28" customWidth="1"/>
    <col min="3" max="3" width="2.7109375" customWidth="1"/>
    <col min="4" max="4" width="21.5703125" customWidth="1"/>
    <col min="5" max="5" width="11.85546875" customWidth="1"/>
    <col min="6" max="16" width="7.85546875" customWidth="1"/>
    <col min="17" max="17" width="13.28515625" customWidth="1"/>
    <col min="18" max="18" width="13.85546875" customWidth="1"/>
    <col min="19" max="19" width="8.28515625" customWidth="1"/>
    <col min="21" max="23" width="0" hidden="1" customWidth="1"/>
  </cols>
  <sheetData>
    <row r="6" spans="2:23" ht="15.75" thickBot="1" x14ac:dyDescent="0.3">
      <c r="B6" s="10" t="s">
        <v>72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23" ht="60" customHeight="1" thickBot="1" x14ac:dyDescent="0.3">
      <c r="B7" s="36" t="s">
        <v>0</v>
      </c>
      <c r="C7" s="36"/>
      <c r="D7" s="74" t="s">
        <v>38</v>
      </c>
      <c r="E7" s="123" t="s">
        <v>17</v>
      </c>
      <c r="F7" s="123" t="s">
        <v>15</v>
      </c>
      <c r="G7" s="123" t="s">
        <v>18</v>
      </c>
      <c r="H7" s="123" t="s">
        <v>19</v>
      </c>
      <c r="I7" s="123" t="s">
        <v>20</v>
      </c>
      <c r="J7" s="123" t="s">
        <v>21</v>
      </c>
      <c r="K7" s="123" t="s">
        <v>22</v>
      </c>
      <c r="L7" s="123" t="s">
        <v>23</v>
      </c>
      <c r="M7" s="123" t="s">
        <v>24</v>
      </c>
      <c r="N7" s="123" t="s">
        <v>25</v>
      </c>
      <c r="O7" s="123" t="s">
        <v>26</v>
      </c>
      <c r="P7" s="123" t="s">
        <v>27</v>
      </c>
      <c r="Q7" s="36" t="s">
        <v>59</v>
      </c>
      <c r="R7" s="74" t="s">
        <v>28</v>
      </c>
      <c r="S7" s="36" t="s">
        <v>16</v>
      </c>
      <c r="U7" s="57" t="s">
        <v>25</v>
      </c>
      <c r="V7" s="15" t="s">
        <v>26</v>
      </c>
      <c r="W7" s="15" t="s">
        <v>27</v>
      </c>
    </row>
    <row r="8" spans="2:23" ht="15.75" thickBot="1" x14ac:dyDescent="0.3">
      <c r="B8" s="2" t="s">
        <v>1</v>
      </c>
      <c r="C8" s="11"/>
      <c r="D8" s="62">
        <v>5499.833333333333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0</v>
      </c>
      <c r="R8" s="5">
        <f>Q8/D8*10000</f>
        <v>0</v>
      </c>
      <c r="S8" s="3"/>
      <c r="U8" s="47">
        <v>8</v>
      </c>
      <c r="V8" s="2">
        <v>12</v>
      </c>
      <c r="W8" s="2">
        <v>9</v>
      </c>
    </row>
    <row r="9" spans="2:23" ht="15.75" thickBot="1" x14ac:dyDescent="0.3">
      <c r="B9" s="2" t="s">
        <v>50</v>
      </c>
      <c r="C9" s="11"/>
      <c r="D9" s="62">
        <v>399452.58333333331</v>
      </c>
      <c r="E9" s="2">
        <v>22</v>
      </c>
      <c r="F9" s="2">
        <v>25</v>
      </c>
      <c r="G9" s="2">
        <v>28</v>
      </c>
      <c r="H9" s="2">
        <v>37</v>
      </c>
      <c r="I9" s="2">
        <v>41</v>
      </c>
      <c r="J9" s="2">
        <v>39</v>
      </c>
      <c r="K9" s="2">
        <v>38</v>
      </c>
      <c r="L9" s="2">
        <v>61</v>
      </c>
      <c r="M9" s="2">
        <v>25</v>
      </c>
      <c r="N9" s="2">
        <v>12</v>
      </c>
      <c r="O9" s="2">
        <v>42</v>
      </c>
      <c r="P9" s="2">
        <v>69</v>
      </c>
      <c r="Q9" s="2">
        <f>SUM(E9:P9)</f>
        <v>439</v>
      </c>
      <c r="R9" s="5">
        <f>Q9/D9*10000</f>
        <v>10.990040328107364</v>
      </c>
      <c r="S9" s="3"/>
      <c r="U9" s="47">
        <v>55</v>
      </c>
      <c r="V9" s="2">
        <v>62</v>
      </c>
      <c r="W9" s="2">
        <v>62</v>
      </c>
    </row>
    <row r="10" spans="2:23" ht="15.75" thickBot="1" x14ac:dyDescent="0.3">
      <c r="B10" s="2" t="s">
        <v>51</v>
      </c>
      <c r="C10" s="11"/>
      <c r="D10" s="62">
        <v>520478.58333333331</v>
      </c>
      <c r="E10" s="18">
        <v>234</v>
      </c>
      <c r="F10" s="18">
        <v>250</v>
      </c>
      <c r="G10" s="18">
        <v>226</v>
      </c>
      <c r="H10" s="18">
        <v>225</v>
      </c>
      <c r="I10" s="18">
        <v>246</v>
      </c>
      <c r="J10" s="18">
        <v>197</v>
      </c>
      <c r="K10" s="18">
        <v>223</v>
      </c>
      <c r="L10" s="18">
        <v>258</v>
      </c>
      <c r="M10" s="18">
        <v>185</v>
      </c>
      <c r="N10" s="18">
        <v>295</v>
      </c>
      <c r="O10" s="18">
        <v>245</v>
      </c>
      <c r="P10" s="18">
        <v>310</v>
      </c>
      <c r="Q10" s="2">
        <f t="shared" ref="Q10:Q20" si="0">SUM(E10:P10)</f>
        <v>2894</v>
      </c>
      <c r="R10" s="5">
        <f t="shared" ref="R10:R20" si="1">Q10/D10*10000</f>
        <v>55.602672092015318</v>
      </c>
      <c r="S10" s="3"/>
      <c r="U10" s="48">
        <v>2</v>
      </c>
      <c r="V10" s="18">
        <v>2</v>
      </c>
      <c r="W10" s="18">
        <v>2</v>
      </c>
    </row>
    <row r="11" spans="2:23" ht="15.75" thickBot="1" x14ac:dyDescent="0.3">
      <c r="B11" s="2" t="s">
        <v>13</v>
      </c>
      <c r="C11" s="11"/>
      <c r="D11" s="63">
        <v>21691.416666666668</v>
      </c>
      <c r="E11" s="50">
        <v>11</v>
      </c>
      <c r="F11" s="50">
        <v>16</v>
      </c>
      <c r="G11" s="50">
        <v>8</v>
      </c>
      <c r="H11" s="56">
        <v>9</v>
      </c>
      <c r="I11" s="51">
        <v>6</v>
      </c>
      <c r="J11" s="50">
        <v>7</v>
      </c>
      <c r="K11" s="56">
        <v>12</v>
      </c>
      <c r="L11" s="51">
        <v>11</v>
      </c>
      <c r="M11" s="56">
        <v>3</v>
      </c>
      <c r="N11" s="51">
        <v>8</v>
      </c>
      <c r="O11" s="56">
        <v>10</v>
      </c>
      <c r="P11" s="55">
        <v>14</v>
      </c>
      <c r="Q11" s="2">
        <f t="shared" si="0"/>
        <v>115</v>
      </c>
      <c r="R11" s="5">
        <f t="shared" si="1"/>
        <v>53.0163620787024</v>
      </c>
      <c r="S11" s="3"/>
      <c r="U11" s="58">
        <v>1</v>
      </c>
      <c r="V11" s="20">
        <v>2</v>
      </c>
      <c r="W11" s="20">
        <v>0</v>
      </c>
    </row>
    <row r="12" spans="2:23" ht="15.75" thickBot="1" x14ac:dyDescent="0.3">
      <c r="B12" s="2" t="s">
        <v>55</v>
      </c>
      <c r="C12" s="11"/>
      <c r="D12" s="63">
        <v>190728</v>
      </c>
      <c r="E12" s="17">
        <v>23</v>
      </c>
      <c r="F12" s="2">
        <v>24</v>
      </c>
      <c r="G12" s="17">
        <v>24</v>
      </c>
      <c r="H12" s="2">
        <v>25</v>
      </c>
      <c r="I12" s="54">
        <v>26</v>
      </c>
      <c r="J12" s="17">
        <v>26</v>
      </c>
      <c r="K12" s="2">
        <v>25</v>
      </c>
      <c r="L12" s="54">
        <v>25</v>
      </c>
      <c r="M12" s="2">
        <v>25</v>
      </c>
      <c r="N12" s="54">
        <v>32</v>
      </c>
      <c r="O12" s="2">
        <v>32</v>
      </c>
      <c r="P12" s="47">
        <v>33</v>
      </c>
      <c r="Q12" s="2">
        <f>SUM(E12:P12)</f>
        <v>320</v>
      </c>
      <c r="R12" s="5">
        <f t="shared" si="1"/>
        <v>16.777819722327084</v>
      </c>
      <c r="S12" s="3"/>
      <c r="U12" s="49">
        <v>6</v>
      </c>
      <c r="V12" s="19">
        <v>4</v>
      </c>
      <c r="W12" s="19">
        <v>6</v>
      </c>
    </row>
    <row r="13" spans="2:23" ht="15.75" thickBot="1" x14ac:dyDescent="0.3">
      <c r="B13" s="2" t="s">
        <v>52</v>
      </c>
      <c r="C13" s="11"/>
      <c r="D13" s="63">
        <v>121080.5</v>
      </c>
      <c r="E13" s="52">
        <v>12</v>
      </c>
      <c r="F13" s="19">
        <v>9</v>
      </c>
      <c r="G13" s="52">
        <v>30</v>
      </c>
      <c r="H13" s="19">
        <v>15</v>
      </c>
      <c r="I13" s="53">
        <v>18</v>
      </c>
      <c r="J13" s="52">
        <v>12</v>
      </c>
      <c r="K13" s="19">
        <v>14</v>
      </c>
      <c r="L13" s="53">
        <v>15</v>
      </c>
      <c r="M13" s="19">
        <v>17</v>
      </c>
      <c r="N13" s="53">
        <v>14</v>
      </c>
      <c r="O13" s="19">
        <v>8</v>
      </c>
      <c r="P13" s="49">
        <v>10</v>
      </c>
      <c r="Q13" s="2">
        <f t="shared" si="0"/>
        <v>174</v>
      </c>
      <c r="R13" s="5">
        <f>Q13/D13*10000</f>
        <v>14.370604680357282</v>
      </c>
      <c r="S13" s="3"/>
      <c r="U13" s="47">
        <v>0</v>
      </c>
      <c r="V13" s="2">
        <v>0</v>
      </c>
      <c r="W13" s="2">
        <v>0</v>
      </c>
    </row>
    <row r="14" spans="2:23" ht="15.75" thickBot="1" x14ac:dyDescent="0.3">
      <c r="B14" s="2" t="s">
        <v>53</v>
      </c>
      <c r="C14" s="11"/>
      <c r="D14" s="63">
        <v>8650.25</v>
      </c>
      <c r="E14" s="52">
        <v>0</v>
      </c>
      <c r="F14" s="52">
        <v>1</v>
      </c>
      <c r="G14" s="2">
        <v>3</v>
      </c>
      <c r="H14" s="19">
        <v>1</v>
      </c>
      <c r="I14" s="53">
        <v>2</v>
      </c>
      <c r="J14" s="52">
        <v>0</v>
      </c>
      <c r="K14" s="19">
        <v>0</v>
      </c>
      <c r="L14" s="53">
        <v>0</v>
      </c>
      <c r="M14" s="19">
        <v>1</v>
      </c>
      <c r="N14" s="60">
        <v>1</v>
      </c>
      <c r="O14" s="60">
        <v>0</v>
      </c>
      <c r="P14" s="61">
        <v>0</v>
      </c>
      <c r="Q14" s="2">
        <f t="shared" si="0"/>
        <v>9</v>
      </c>
      <c r="R14" s="5">
        <f t="shared" si="1"/>
        <v>10.404323574463167</v>
      </c>
      <c r="S14" s="3"/>
      <c r="U14" s="59">
        <v>0</v>
      </c>
      <c r="V14" s="16">
        <v>0</v>
      </c>
      <c r="W14" s="16">
        <v>0</v>
      </c>
    </row>
    <row r="15" spans="2:23" ht="15.75" thickBot="1" x14ac:dyDescent="0.3">
      <c r="B15" s="2" t="s">
        <v>56</v>
      </c>
      <c r="C15" s="11"/>
      <c r="D15" s="62">
        <v>10941</v>
      </c>
      <c r="E15" s="19">
        <v>1</v>
      </c>
      <c r="F15" s="19">
        <v>1</v>
      </c>
      <c r="G15" s="19">
        <v>0</v>
      </c>
      <c r="H15" s="19">
        <v>0</v>
      </c>
      <c r="I15" s="19">
        <v>0</v>
      </c>
      <c r="J15" s="19">
        <v>1</v>
      </c>
      <c r="K15" s="19">
        <v>1</v>
      </c>
      <c r="L15" s="19">
        <v>1</v>
      </c>
      <c r="M15" s="19">
        <v>1</v>
      </c>
      <c r="N15" s="19">
        <v>2</v>
      </c>
      <c r="O15" s="19">
        <v>2</v>
      </c>
      <c r="P15" s="19">
        <v>2</v>
      </c>
      <c r="Q15" s="2">
        <f t="shared" si="0"/>
        <v>12</v>
      </c>
      <c r="R15" s="5">
        <f>Q15/D15*10000</f>
        <v>10.967918837400603</v>
      </c>
      <c r="S15" s="3"/>
      <c r="U15" s="47">
        <v>3</v>
      </c>
      <c r="V15" s="2">
        <v>4</v>
      </c>
      <c r="W15" s="2">
        <v>3</v>
      </c>
    </row>
    <row r="16" spans="2:23" ht="15.75" thickBot="1" x14ac:dyDescent="0.3">
      <c r="B16" s="4" t="s">
        <v>36</v>
      </c>
      <c r="C16" s="12"/>
      <c r="D16" s="62">
        <v>40730.916666666664</v>
      </c>
      <c r="E16" s="16">
        <v>15</v>
      </c>
      <c r="F16" s="16">
        <v>8</v>
      </c>
      <c r="G16" s="16">
        <v>8</v>
      </c>
      <c r="H16" s="16">
        <v>28</v>
      </c>
      <c r="I16" s="16">
        <v>37</v>
      </c>
      <c r="J16" s="16">
        <v>24</v>
      </c>
      <c r="K16" s="16">
        <v>40</v>
      </c>
      <c r="L16" s="16">
        <v>33</v>
      </c>
      <c r="M16" s="16">
        <v>19</v>
      </c>
      <c r="N16" s="16">
        <v>6</v>
      </c>
      <c r="O16" s="16">
        <v>24</v>
      </c>
      <c r="P16" s="16">
        <v>30</v>
      </c>
      <c r="Q16" s="2">
        <f>SUM(E16:P16)</f>
        <v>272</v>
      </c>
      <c r="R16" s="5">
        <f>Q16/D16*10000</f>
        <v>66.779739387156781</v>
      </c>
      <c r="S16" s="3"/>
      <c r="U16" s="47">
        <v>6</v>
      </c>
      <c r="V16" s="2">
        <v>6</v>
      </c>
      <c r="W16" s="2">
        <v>11</v>
      </c>
    </row>
    <row r="17" spans="2:23" ht="15.75" thickBot="1" x14ac:dyDescent="0.3">
      <c r="B17" s="2" t="s">
        <v>44</v>
      </c>
      <c r="C17" s="11"/>
      <c r="D17" s="62">
        <v>159345.41666666666</v>
      </c>
      <c r="E17" s="2">
        <v>23</v>
      </c>
      <c r="F17" s="2">
        <v>26</v>
      </c>
      <c r="G17" s="2">
        <v>15</v>
      </c>
      <c r="H17" s="2">
        <v>26</v>
      </c>
      <c r="I17" s="2">
        <v>44</v>
      </c>
      <c r="J17" s="2">
        <v>17</v>
      </c>
      <c r="K17" s="2">
        <v>17</v>
      </c>
      <c r="L17" s="2">
        <v>16</v>
      </c>
      <c r="M17" s="2">
        <v>21</v>
      </c>
      <c r="N17" s="2">
        <v>32</v>
      </c>
      <c r="O17" s="2">
        <v>24</v>
      </c>
      <c r="P17" s="2">
        <v>26</v>
      </c>
      <c r="Q17" s="2">
        <f>SUM(E17:P17)</f>
        <v>287</v>
      </c>
      <c r="R17" s="5">
        <f>Q17/D17*10000</f>
        <v>18.011186390153465</v>
      </c>
      <c r="S17" s="3"/>
    </row>
    <row r="18" spans="2:23" ht="15.75" thickBot="1" x14ac:dyDescent="0.3">
      <c r="B18" s="2" t="s">
        <v>54</v>
      </c>
      <c r="C18" s="11"/>
      <c r="D18" s="62">
        <v>733278.75</v>
      </c>
      <c r="E18" s="2">
        <v>769</v>
      </c>
      <c r="F18" s="2">
        <v>790</v>
      </c>
      <c r="G18" s="2">
        <v>588</v>
      </c>
      <c r="H18" s="2">
        <v>527</v>
      </c>
      <c r="I18" s="2">
        <v>675</v>
      </c>
      <c r="J18" s="2">
        <v>506</v>
      </c>
      <c r="K18" s="2">
        <v>400</v>
      </c>
      <c r="L18" s="2">
        <v>381</v>
      </c>
      <c r="M18" s="2">
        <v>380</v>
      </c>
      <c r="N18" s="2">
        <v>468</v>
      </c>
      <c r="O18" s="2">
        <v>399</v>
      </c>
      <c r="P18" s="2">
        <v>606</v>
      </c>
      <c r="Q18" s="2">
        <f t="shared" si="0"/>
        <v>6489</v>
      </c>
      <c r="R18" s="5">
        <f t="shared" si="1"/>
        <v>88.492950327552791</v>
      </c>
      <c r="S18" s="3"/>
      <c r="U18" s="47">
        <v>2</v>
      </c>
      <c r="V18" s="2">
        <v>2</v>
      </c>
      <c r="W18" s="2">
        <v>1</v>
      </c>
    </row>
    <row r="19" spans="2:23" ht="15.75" thickBot="1" x14ac:dyDescent="0.3">
      <c r="B19" s="2" t="s">
        <v>32</v>
      </c>
      <c r="C19" s="11"/>
      <c r="D19" s="62">
        <v>166834.08333333334</v>
      </c>
      <c r="E19" s="2">
        <v>11</v>
      </c>
      <c r="F19" s="2">
        <v>21</v>
      </c>
      <c r="G19" s="2">
        <v>20</v>
      </c>
      <c r="H19" s="2">
        <v>24</v>
      </c>
      <c r="I19" s="2">
        <v>19</v>
      </c>
      <c r="J19" s="2">
        <v>16</v>
      </c>
      <c r="K19" s="2">
        <v>17</v>
      </c>
      <c r="L19" s="2">
        <v>24</v>
      </c>
      <c r="M19" s="2">
        <v>6</v>
      </c>
      <c r="N19" s="2">
        <v>15</v>
      </c>
      <c r="O19" s="2">
        <v>14</v>
      </c>
      <c r="P19" s="2">
        <v>17</v>
      </c>
      <c r="Q19" s="2">
        <f t="shared" si="0"/>
        <v>204</v>
      </c>
      <c r="R19" s="5">
        <f t="shared" si="1"/>
        <v>12.227717258014323</v>
      </c>
      <c r="S19" s="3"/>
      <c r="U19" s="47">
        <v>17</v>
      </c>
      <c r="V19" s="2">
        <v>21</v>
      </c>
      <c r="W19" s="2">
        <v>22</v>
      </c>
    </row>
    <row r="20" spans="2:23" ht="15.75" thickBot="1" x14ac:dyDescent="0.3">
      <c r="B20" s="2" t="s">
        <v>35</v>
      </c>
      <c r="C20" s="11"/>
      <c r="D20" s="62">
        <v>398405.08333333331</v>
      </c>
      <c r="E20" s="2">
        <v>95</v>
      </c>
      <c r="F20" s="2">
        <v>98</v>
      </c>
      <c r="G20" s="2">
        <v>80</v>
      </c>
      <c r="H20" s="2">
        <v>90</v>
      </c>
      <c r="I20" s="2">
        <v>114</v>
      </c>
      <c r="J20" s="2">
        <v>93</v>
      </c>
      <c r="K20" s="2">
        <v>93</v>
      </c>
      <c r="L20" s="2">
        <v>85</v>
      </c>
      <c r="M20" s="2">
        <v>66</v>
      </c>
      <c r="N20" s="2">
        <v>84</v>
      </c>
      <c r="O20" s="2">
        <v>86</v>
      </c>
      <c r="P20" s="2">
        <v>99</v>
      </c>
      <c r="Q20" s="2">
        <f t="shared" si="0"/>
        <v>1083</v>
      </c>
      <c r="R20" s="5">
        <f t="shared" si="1"/>
        <v>27.183388096830257</v>
      </c>
      <c r="S20" s="3"/>
    </row>
    <row r="21" spans="2:23" ht="15.75" thickBot="1" x14ac:dyDescent="0.3">
      <c r="B21" s="1" t="s">
        <v>14</v>
      </c>
      <c r="C21" s="1"/>
      <c r="D21" s="45">
        <f>SUM(D8:D20)</f>
        <v>2777116.416666667</v>
      </c>
      <c r="E21" s="1">
        <f>SUM(E8:E11,E12:E14,E15:E20)</f>
        <v>1216</v>
      </c>
      <c r="F21" s="1">
        <f t="shared" ref="F21:P21" si="2">SUM(F8:F11,F12:F14,F15:F20)</f>
        <v>1269</v>
      </c>
      <c r="G21" s="1">
        <f t="shared" si="2"/>
        <v>1030</v>
      </c>
      <c r="H21" s="1">
        <f t="shared" si="2"/>
        <v>1007</v>
      </c>
      <c r="I21" s="1">
        <f t="shared" si="2"/>
        <v>1228</v>
      </c>
      <c r="J21" s="1">
        <f t="shared" si="2"/>
        <v>938</v>
      </c>
      <c r="K21" s="1">
        <f t="shared" si="2"/>
        <v>880</v>
      </c>
      <c r="L21" s="1">
        <f t="shared" si="2"/>
        <v>910</v>
      </c>
      <c r="M21" s="1">
        <f t="shared" si="2"/>
        <v>749</v>
      </c>
      <c r="N21" s="1">
        <f t="shared" si="2"/>
        <v>969</v>
      </c>
      <c r="O21" s="1">
        <f t="shared" si="2"/>
        <v>886</v>
      </c>
      <c r="P21" s="1">
        <f t="shared" si="2"/>
        <v>1216</v>
      </c>
      <c r="Q21" s="1">
        <f>SUM(Q8:Q20)</f>
        <v>12298</v>
      </c>
      <c r="R21" s="6">
        <f t="shared" ref="R21" si="3">Q21/D21*10000</f>
        <v>44.283343421235159</v>
      </c>
      <c r="S21" s="3"/>
    </row>
    <row r="23" spans="2:23" ht="21.75" customHeight="1" thickBot="1" x14ac:dyDescent="0.3">
      <c r="B23" s="10" t="s">
        <v>73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2:23" ht="30.75" thickBot="1" x14ac:dyDescent="0.3">
      <c r="B24" s="36" t="s">
        <v>0</v>
      </c>
      <c r="C24" s="36"/>
      <c r="D24" s="74" t="s">
        <v>38</v>
      </c>
      <c r="E24" s="123" t="s">
        <v>17</v>
      </c>
      <c r="F24" s="123" t="s">
        <v>15</v>
      </c>
      <c r="G24" s="123" t="s">
        <v>18</v>
      </c>
      <c r="H24" s="123" t="s">
        <v>19</v>
      </c>
      <c r="I24" s="123" t="s">
        <v>20</v>
      </c>
      <c r="J24" s="123" t="s">
        <v>21</v>
      </c>
      <c r="K24" s="123" t="s">
        <v>22</v>
      </c>
      <c r="L24" s="123" t="s">
        <v>23</v>
      </c>
      <c r="M24" s="123" t="s">
        <v>24</v>
      </c>
      <c r="N24" s="123" t="s">
        <v>25</v>
      </c>
      <c r="O24" s="123" t="s">
        <v>26</v>
      </c>
      <c r="P24" s="123" t="s">
        <v>27</v>
      </c>
      <c r="Q24" s="36" t="s">
        <v>59</v>
      </c>
      <c r="R24" s="74" t="s">
        <v>28</v>
      </c>
      <c r="S24" s="36" t="s">
        <v>16</v>
      </c>
    </row>
    <row r="25" spans="2:23" ht="15.75" thickBot="1" x14ac:dyDescent="0.3">
      <c r="B25" s="2" t="s">
        <v>42</v>
      </c>
      <c r="C25" s="11"/>
      <c r="D25" s="62">
        <v>2083.1666666666665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ref="Q25:Q29" si="4">SUM(E25:P25)</f>
        <v>0</v>
      </c>
      <c r="R25" s="5">
        <f>Q25/D25*10000</f>
        <v>0</v>
      </c>
      <c r="S25" s="3"/>
    </row>
    <row r="26" spans="2:23" ht="15.75" thickBot="1" x14ac:dyDescent="0.3">
      <c r="B26" s="2" t="s">
        <v>3</v>
      </c>
      <c r="C26" s="11"/>
      <c r="D26" s="62">
        <v>3807.1666666666665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</v>
      </c>
      <c r="P26" s="2">
        <v>0</v>
      </c>
      <c r="Q26" s="2">
        <f t="shared" si="4"/>
        <v>1</v>
      </c>
      <c r="R26" s="5">
        <f t="shared" ref="R26:R28" si="5">Q26/D26*10000</f>
        <v>2.6266252243575714</v>
      </c>
      <c r="S26" s="3"/>
    </row>
    <row r="27" spans="2:23" ht="15.75" thickBot="1" x14ac:dyDescent="0.3">
      <c r="B27" s="2" t="s">
        <v>57</v>
      </c>
      <c r="C27" s="11"/>
      <c r="D27" s="62">
        <v>882.08333333333337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4"/>
        <v>0</v>
      </c>
      <c r="R27" s="5">
        <f t="shared" si="5"/>
        <v>0</v>
      </c>
      <c r="S27" s="3"/>
    </row>
    <row r="28" spans="2:23" ht="15.75" thickBot="1" x14ac:dyDescent="0.3">
      <c r="B28" s="2" t="s">
        <v>58</v>
      </c>
      <c r="C28" s="11"/>
      <c r="D28" s="62">
        <v>512.41666666666663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4"/>
        <v>0</v>
      </c>
      <c r="R28" s="5">
        <f t="shared" si="5"/>
        <v>0</v>
      </c>
      <c r="S28" s="3"/>
    </row>
    <row r="29" spans="2:23" ht="15.75" thickBot="1" x14ac:dyDescent="0.3">
      <c r="B29" s="2" t="s">
        <v>8</v>
      </c>
      <c r="C29" s="11"/>
      <c r="D29" s="62">
        <v>1227.5833333333333</v>
      </c>
      <c r="E29" s="2">
        <v>1</v>
      </c>
      <c r="F29" s="2">
        <v>1</v>
      </c>
      <c r="G29" s="2">
        <v>4</v>
      </c>
      <c r="H29" s="2">
        <v>1</v>
      </c>
      <c r="I29" s="2">
        <v>2</v>
      </c>
      <c r="J29" s="2">
        <v>1</v>
      </c>
      <c r="K29" s="2">
        <v>0</v>
      </c>
      <c r="L29" s="2">
        <v>0</v>
      </c>
      <c r="M29" s="2">
        <v>1</v>
      </c>
      <c r="N29" s="2">
        <v>0</v>
      </c>
      <c r="O29" s="2">
        <v>1</v>
      </c>
      <c r="P29" s="2">
        <v>1</v>
      </c>
      <c r="Q29" s="2">
        <f t="shared" si="4"/>
        <v>13</v>
      </c>
      <c r="R29" s="5">
        <f>Q29/D29*10000</f>
        <v>105.89912429570295</v>
      </c>
      <c r="S29" s="3"/>
    </row>
    <row r="30" spans="2:23" ht="15.75" thickBot="1" x14ac:dyDescent="0.3">
      <c r="B30" s="1" t="s">
        <v>14</v>
      </c>
      <c r="C30" s="1"/>
      <c r="D30" s="45">
        <f t="shared" ref="D30:Q30" si="6">SUM(D25:D29)</f>
        <v>8512.4166666666661</v>
      </c>
      <c r="E30" s="1">
        <f t="shared" si="6"/>
        <v>1</v>
      </c>
      <c r="F30" s="1">
        <f t="shared" si="6"/>
        <v>1</v>
      </c>
      <c r="G30" s="1">
        <f t="shared" si="6"/>
        <v>4</v>
      </c>
      <c r="H30" s="1">
        <f t="shared" si="6"/>
        <v>1</v>
      </c>
      <c r="I30" s="1">
        <f t="shared" si="6"/>
        <v>2</v>
      </c>
      <c r="J30" s="1">
        <f t="shared" si="6"/>
        <v>1</v>
      </c>
      <c r="K30" s="1">
        <f t="shared" si="6"/>
        <v>0</v>
      </c>
      <c r="L30" s="1">
        <f t="shared" si="6"/>
        <v>0</v>
      </c>
      <c r="M30" s="1">
        <f t="shared" si="6"/>
        <v>1</v>
      </c>
      <c r="N30" s="1">
        <f t="shared" si="6"/>
        <v>0</v>
      </c>
      <c r="O30" s="1">
        <f t="shared" si="6"/>
        <v>2</v>
      </c>
      <c r="P30" s="1">
        <f t="shared" si="6"/>
        <v>1</v>
      </c>
      <c r="Q30" s="1">
        <f t="shared" si="6"/>
        <v>14</v>
      </c>
      <c r="R30" s="6">
        <f t="shared" ref="R30" si="7">Q30/D30*10000</f>
        <v>16.446563353532586</v>
      </c>
      <c r="S30" s="3"/>
    </row>
    <row r="32" spans="2:23" x14ac:dyDescent="0.25">
      <c r="T32" s="44"/>
      <c r="U32" s="44"/>
      <c r="V32" s="44"/>
      <c r="W32" s="44"/>
    </row>
    <row r="33" spans="18:19" x14ac:dyDescent="0.25">
      <c r="R33" s="44"/>
      <c r="S33" s="44"/>
    </row>
  </sheetData>
  <sortState ref="B4:S16">
    <sortCondition ref="B4"/>
  </sortState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'2. NHH complaints to companies'!E8:P8</xm:f>
              <xm:sqref>S8</xm:sqref>
            </x14:sparkline>
            <x14:sparkline>
              <xm:f>'2. NHH complaints to companies'!E9:P9</xm:f>
              <xm:sqref>S9</xm:sqref>
            </x14:sparkline>
            <x14:sparkline>
              <xm:f>'2. NHH complaints to companies'!E10:P10</xm:f>
              <xm:sqref>S10</xm:sqref>
            </x14:sparkline>
            <x14:sparkline>
              <xm:f>'2. NHH complaints to companies'!E11:P11</xm:f>
              <xm:sqref>S11</xm:sqref>
            </x14:sparkline>
            <x14:sparkline>
              <xm:f>'2. NHH complaints to companies'!E12:P12</xm:f>
              <xm:sqref>S12</xm:sqref>
            </x14:sparkline>
            <x14:sparkline>
              <xm:f>'2. NHH complaints to companies'!E13:P13</xm:f>
              <xm:sqref>S13</xm:sqref>
            </x14:sparkline>
            <x14:sparkline>
              <xm:f>'2. NHH complaints to companies'!E14:P14</xm:f>
              <xm:sqref>S14</xm:sqref>
            </x14:sparkline>
            <x14:sparkline>
              <xm:f>'2. NHH complaints to companies'!E15:P15</xm:f>
              <xm:sqref>S15</xm:sqref>
            </x14:sparkline>
            <x14:sparkline>
              <xm:f>'2. NHH complaints to companies'!E16:P16</xm:f>
              <xm:sqref>S16</xm:sqref>
            </x14:sparkline>
            <x14:sparkline>
              <xm:f>'2. NHH complaints to companies'!E17:P17</xm:f>
              <xm:sqref>S17</xm:sqref>
            </x14:sparkline>
            <x14:sparkline>
              <xm:f>'2. NHH complaints to companies'!E18:P18</xm:f>
              <xm:sqref>S18</xm:sqref>
            </x14:sparkline>
            <x14:sparkline>
              <xm:f>'2. NHH complaints to companies'!E19:P19</xm:f>
              <xm:sqref>S19</xm:sqref>
            </x14:sparkline>
            <x14:sparkline>
              <xm:f>'2. NHH complaints to companies'!E20:P20</xm:f>
              <xm:sqref>S20</xm:sqref>
            </x14:sparkline>
            <x14:sparkline>
              <xm:f>'2. NHH complaints to companies'!E21:P21</xm:f>
              <xm:sqref>S21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'2. NHH complaints to companies'!E25:P25</xm:f>
              <xm:sqref>S25</xm:sqref>
            </x14:sparkline>
            <x14:sparkline>
              <xm:f>'2. NHH complaints to companies'!E26:P26</xm:f>
              <xm:sqref>S26</xm:sqref>
            </x14:sparkline>
            <x14:sparkline>
              <xm:f>'2. NHH complaints to companies'!E27:P27</xm:f>
              <xm:sqref>S27</xm:sqref>
            </x14:sparkline>
            <x14:sparkline>
              <xm:f>'2. NHH complaints to companies'!E28:P28</xm:f>
              <xm:sqref>S28</xm:sqref>
            </x14:sparkline>
            <x14:sparkline>
              <xm:f>'2. NHH complaints to companies'!E29:P29</xm:f>
              <xm:sqref>S29</xm:sqref>
            </x14:sparkline>
            <x14:sparkline>
              <xm:f>'2. NHH complaints to companies'!E30:P30</xm:f>
              <xm:sqref>S30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33"/>
  <sheetViews>
    <sheetView showGridLines="0" workbookViewId="0">
      <selection activeCell="D3" sqref="D3"/>
    </sheetView>
  </sheetViews>
  <sheetFormatPr defaultRowHeight="15" x14ac:dyDescent="0.25"/>
  <cols>
    <col min="1" max="1" width="7.42578125" customWidth="1"/>
    <col min="2" max="2" width="30.28515625" customWidth="1"/>
    <col min="3" max="3" width="2.140625" customWidth="1"/>
    <col min="4" max="4" width="21.7109375" customWidth="1"/>
    <col min="5" max="16" width="7.85546875" customWidth="1"/>
    <col min="17" max="17" width="10.5703125" customWidth="1"/>
    <col min="18" max="18" width="11.140625" customWidth="1"/>
  </cols>
  <sheetData>
    <row r="6" spans="2:19" ht="15.75" thickBot="1" x14ac:dyDescent="0.3">
      <c r="B6" s="10" t="s">
        <v>66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9" ht="30.75" thickBot="1" x14ac:dyDescent="0.3">
      <c r="B7" s="36" t="s">
        <v>0</v>
      </c>
      <c r="C7" s="36"/>
      <c r="D7" s="74" t="s">
        <v>38</v>
      </c>
      <c r="E7" s="123" t="s">
        <v>17</v>
      </c>
      <c r="F7" s="123" t="s">
        <v>15</v>
      </c>
      <c r="G7" s="123" t="s">
        <v>18</v>
      </c>
      <c r="H7" s="123" t="s">
        <v>19</v>
      </c>
      <c r="I7" s="123" t="s">
        <v>20</v>
      </c>
      <c r="J7" s="123" t="s">
        <v>21</v>
      </c>
      <c r="K7" s="123" t="s">
        <v>22</v>
      </c>
      <c r="L7" s="123" t="s">
        <v>23</v>
      </c>
      <c r="M7" s="123" t="s">
        <v>24</v>
      </c>
      <c r="N7" s="123" t="s">
        <v>25</v>
      </c>
      <c r="O7" s="123" t="s">
        <v>26</v>
      </c>
      <c r="P7" s="123" t="s">
        <v>27</v>
      </c>
      <c r="Q7" s="36" t="s">
        <v>59</v>
      </c>
      <c r="R7" s="74" t="s">
        <v>28</v>
      </c>
      <c r="S7" s="36" t="s">
        <v>16</v>
      </c>
    </row>
    <row r="8" spans="2:19" ht="15.75" thickBot="1" x14ac:dyDescent="0.3">
      <c r="B8" s="2" t="s">
        <v>1</v>
      </c>
      <c r="C8" s="11"/>
      <c r="D8" s="62">
        <v>5499.833333333333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0</v>
      </c>
      <c r="R8" s="5">
        <f>Q8/D8*10000</f>
        <v>0</v>
      </c>
      <c r="S8" s="3"/>
    </row>
    <row r="9" spans="2:19" ht="15.75" thickBot="1" x14ac:dyDescent="0.3">
      <c r="B9" s="2" t="s">
        <v>34</v>
      </c>
      <c r="C9" s="11"/>
      <c r="D9" s="62">
        <v>399452.58333333331</v>
      </c>
      <c r="E9" s="2">
        <v>10</v>
      </c>
      <c r="F9" s="2">
        <v>8</v>
      </c>
      <c r="G9" s="2">
        <v>10</v>
      </c>
      <c r="H9" s="2">
        <v>6</v>
      </c>
      <c r="I9" s="2">
        <v>9</v>
      </c>
      <c r="J9" s="2">
        <v>11</v>
      </c>
      <c r="K9" s="2">
        <v>12</v>
      </c>
      <c r="L9" s="2">
        <v>14</v>
      </c>
      <c r="M9" s="2">
        <v>11</v>
      </c>
      <c r="N9" s="2">
        <v>16</v>
      </c>
      <c r="O9" s="2">
        <v>12</v>
      </c>
      <c r="P9" s="2">
        <v>18</v>
      </c>
      <c r="Q9" s="2">
        <f t="shared" ref="Q9:Q20" si="0">SUM(E9:P9)</f>
        <v>137</v>
      </c>
      <c r="R9" s="5">
        <f t="shared" ref="R9:R20" si="1">Q9/D9*10000</f>
        <v>3.4296936787032091</v>
      </c>
      <c r="S9" s="3"/>
    </row>
    <row r="10" spans="2:19" ht="15.75" thickBot="1" x14ac:dyDescent="0.3">
      <c r="B10" s="2" t="s">
        <v>11</v>
      </c>
      <c r="C10" s="11"/>
      <c r="D10" s="62">
        <v>520478.58333333331</v>
      </c>
      <c r="E10" s="18">
        <v>49</v>
      </c>
      <c r="F10" s="2">
        <v>45</v>
      </c>
      <c r="G10" s="18">
        <v>67</v>
      </c>
      <c r="H10" s="18">
        <v>56</v>
      </c>
      <c r="I10" s="18">
        <v>56</v>
      </c>
      <c r="J10" s="18">
        <v>48</v>
      </c>
      <c r="K10" s="18">
        <v>49</v>
      </c>
      <c r="L10" s="18">
        <v>42</v>
      </c>
      <c r="M10" s="18">
        <v>55</v>
      </c>
      <c r="N10" s="18">
        <v>54</v>
      </c>
      <c r="O10" s="18">
        <v>60</v>
      </c>
      <c r="P10" s="18">
        <v>76</v>
      </c>
      <c r="Q10" s="2">
        <f t="shared" si="0"/>
        <v>657</v>
      </c>
      <c r="R10" s="5">
        <f t="shared" si="1"/>
        <v>12.622997776245356</v>
      </c>
      <c r="S10" s="3"/>
    </row>
    <row r="11" spans="2:19" ht="15.75" thickBot="1" x14ac:dyDescent="0.3">
      <c r="B11" s="2" t="s">
        <v>13</v>
      </c>
      <c r="C11" s="11"/>
      <c r="D11" s="63">
        <v>21691.416666666668</v>
      </c>
      <c r="E11" s="20">
        <v>1</v>
      </c>
      <c r="F11" s="2">
        <v>2</v>
      </c>
      <c r="G11" s="20">
        <v>0</v>
      </c>
      <c r="H11" s="20">
        <v>1</v>
      </c>
      <c r="I11" s="20">
        <v>0</v>
      </c>
      <c r="J11" s="20">
        <v>2</v>
      </c>
      <c r="K11" s="20">
        <v>1</v>
      </c>
      <c r="L11" s="20">
        <v>2</v>
      </c>
      <c r="M11" s="20">
        <v>0</v>
      </c>
      <c r="N11" s="20">
        <v>0</v>
      </c>
      <c r="O11" s="20">
        <v>2</v>
      </c>
      <c r="P11" s="20">
        <v>1</v>
      </c>
      <c r="Q11" s="2">
        <f t="shared" si="0"/>
        <v>12</v>
      </c>
      <c r="R11" s="5">
        <f t="shared" si="1"/>
        <v>5.5321421299515547</v>
      </c>
      <c r="S11" s="3"/>
    </row>
    <row r="12" spans="2:19" ht="15.75" thickBot="1" x14ac:dyDescent="0.3">
      <c r="B12" s="2" t="s">
        <v>47</v>
      </c>
      <c r="C12" s="11"/>
      <c r="D12" s="62">
        <v>190728</v>
      </c>
      <c r="E12" s="19">
        <v>0</v>
      </c>
      <c r="F12" s="2">
        <v>0</v>
      </c>
      <c r="G12" s="19">
        <v>1</v>
      </c>
      <c r="H12" s="19">
        <v>1</v>
      </c>
      <c r="I12" s="19">
        <v>1</v>
      </c>
      <c r="J12" s="19">
        <v>0</v>
      </c>
      <c r="K12" s="19">
        <v>0</v>
      </c>
      <c r="L12" s="19">
        <v>1</v>
      </c>
      <c r="M12" s="19">
        <v>1</v>
      </c>
      <c r="N12" s="19">
        <v>2</v>
      </c>
      <c r="O12" s="19">
        <v>3</v>
      </c>
      <c r="P12" s="19">
        <v>1</v>
      </c>
      <c r="Q12" s="2">
        <f t="shared" si="0"/>
        <v>11</v>
      </c>
      <c r="R12" s="5">
        <f t="shared" si="1"/>
        <v>0.57673755295499352</v>
      </c>
      <c r="S12" s="3"/>
    </row>
    <row r="13" spans="2:19" ht="15.75" thickBot="1" x14ac:dyDescent="0.3">
      <c r="B13" s="2" t="s">
        <v>5</v>
      </c>
      <c r="C13" s="11"/>
      <c r="D13" s="62">
        <v>121080.5</v>
      </c>
      <c r="E13" s="2">
        <v>5</v>
      </c>
      <c r="F13" s="20">
        <v>8</v>
      </c>
      <c r="G13" s="2">
        <v>5</v>
      </c>
      <c r="H13" s="2">
        <v>7</v>
      </c>
      <c r="I13" s="2">
        <v>5</v>
      </c>
      <c r="J13" s="2">
        <v>11</v>
      </c>
      <c r="K13" s="2">
        <v>8</v>
      </c>
      <c r="L13" s="2">
        <v>6</v>
      </c>
      <c r="M13" s="2">
        <v>2</v>
      </c>
      <c r="N13" s="2">
        <v>7</v>
      </c>
      <c r="O13" s="2">
        <v>3</v>
      </c>
      <c r="P13" s="2">
        <v>8</v>
      </c>
      <c r="Q13" s="2">
        <f t="shared" si="0"/>
        <v>75</v>
      </c>
      <c r="R13" s="5">
        <f t="shared" si="1"/>
        <v>6.1942261553264144</v>
      </c>
      <c r="S13" s="3"/>
    </row>
    <row r="14" spans="2:19" ht="15.75" thickBot="1" x14ac:dyDescent="0.3">
      <c r="B14" s="2" t="s">
        <v>33</v>
      </c>
      <c r="C14" s="11"/>
      <c r="D14" s="62">
        <v>8650.25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1</v>
      </c>
      <c r="N14" s="2">
        <v>0</v>
      </c>
      <c r="O14" s="2">
        <v>0</v>
      </c>
      <c r="P14" s="2">
        <v>0</v>
      </c>
      <c r="Q14" s="2">
        <f t="shared" si="0"/>
        <v>1</v>
      </c>
      <c r="R14" s="5">
        <f t="shared" si="1"/>
        <v>1.1560359527181296</v>
      </c>
      <c r="S14" s="3"/>
    </row>
    <row r="15" spans="2:19" ht="15.75" thickBot="1" x14ac:dyDescent="0.3">
      <c r="B15" s="2" t="s">
        <v>7</v>
      </c>
      <c r="C15" s="11"/>
      <c r="D15" s="62">
        <v>10941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</v>
      </c>
      <c r="P15" s="2">
        <v>0</v>
      </c>
      <c r="Q15" s="2">
        <f t="shared" si="0"/>
        <v>2</v>
      </c>
      <c r="R15" s="5">
        <f t="shared" si="1"/>
        <v>1.8279864729001005</v>
      </c>
      <c r="S15" s="3"/>
    </row>
    <row r="16" spans="2:19" ht="15.75" thickBot="1" x14ac:dyDescent="0.3">
      <c r="B16" s="4" t="s">
        <v>10</v>
      </c>
      <c r="C16" s="12"/>
      <c r="D16" s="62">
        <v>40730.916666666664</v>
      </c>
      <c r="E16" s="16">
        <v>3</v>
      </c>
      <c r="F16" s="16">
        <v>3</v>
      </c>
      <c r="G16" s="16">
        <v>6</v>
      </c>
      <c r="H16" s="16">
        <v>5</v>
      </c>
      <c r="I16" s="16">
        <v>9</v>
      </c>
      <c r="J16" s="16">
        <v>7</v>
      </c>
      <c r="K16" s="16">
        <v>4</v>
      </c>
      <c r="L16" s="16">
        <v>2</v>
      </c>
      <c r="M16" s="16">
        <v>4</v>
      </c>
      <c r="N16" s="16">
        <v>9</v>
      </c>
      <c r="O16" s="16">
        <v>8</v>
      </c>
      <c r="P16" s="16">
        <v>4</v>
      </c>
      <c r="Q16" s="2">
        <f>SUM(E16:P16)</f>
        <v>64</v>
      </c>
      <c r="R16" s="5">
        <f>Q16/D16*10000</f>
        <v>15.712879855801594</v>
      </c>
      <c r="S16" s="3"/>
    </row>
    <row r="17" spans="2:20" ht="15.75" thickBot="1" x14ac:dyDescent="0.3">
      <c r="B17" s="2" t="s">
        <v>44</v>
      </c>
      <c r="C17" s="11"/>
      <c r="D17" s="62">
        <v>159345.41666666666</v>
      </c>
      <c r="E17" s="2">
        <v>7</v>
      </c>
      <c r="F17" s="2">
        <v>2</v>
      </c>
      <c r="G17" s="2">
        <v>5</v>
      </c>
      <c r="H17" s="2">
        <v>3</v>
      </c>
      <c r="I17" s="2">
        <v>6</v>
      </c>
      <c r="J17" s="2">
        <v>5</v>
      </c>
      <c r="K17" s="2">
        <v>2</v>
      </c>
      <c r="L17" s="2">
        <v>4</v>
      </c>
      <c r="M17" s="2">
        <v>2</v>
      </c>
      <c r="N17" s="2">
        <v>2</v>
      </c>
      <c r="O17" s="2">
        <v>2</v>
      </c>
      <c r="P17" s="2">
        <v>4</v>
      </c>
      <c r="Q17" s="2">
        <f>SUM(E17:P17)</f>
        <v>44</v>
      </c>
      <c r="R17" s="5">
        <f>Q17/D17*10000</f>
        <v>2.7612968681768386</v>
      </c>
      <c r="S17" s="3"/>
    </row>
    <row r="18" spans="2:20" ht="15.75" thickBot="1" x14ac:dyDescent="0.3">
      <c r="B18" s="2" t="s">
        <v>12</v>
      </c>
      <c r="C18" s="11"/>
      <c r="D18" s="62">
        <v>733278.75</v>
      </c>
      <c r="E18" s="43">
        <v>58</v>
      </c>
      <c r="F18" s="2">
        <v>85</v>
      </c>
      <c r="G18" s="2">
        <v>67</v>
      </c>
      <c r="H18" s="2">
        <v>67</v>
      </c>
      <c r="I18" s="2">
        <v>91</v>
      </c>
      <c r="J18" s="2">
        <v>85</v>
      </c>
      <c r="K18" s="2">
        <v>62</v>
      </c>
      <c r="L18" s="2">
        <v>70</v>
      </c>
      <c r="M18" s="2">
        <v>50</v>
      </c>
      <c r="N18" s="2">
        <v>90</v>
      </c>
      <c r="O18" s="2">
        <v>75</v>
      </c>
      <c r="P18" s="2">
        <v>118</v>
      </c>
      <c r="Q18" s="2">
        <f t="shared" si="0"/>
        <v>918</v>
      </c>
      <c r="R18" s="5">
        <f t="shared" si="1"/>
        <v>12.519113638571962</v>
      </c>
      <c r="S18" s="3"/>
    </row>
    <row r="19" spans="2:20" ht="15.75" thickBot="1" x14ac:dyDescent="0.3">
      <c r="B19" s="2" t="s">
        <v>32</v>
      </c>
      <c r="C19" s="11"/>
      <c r="D19" s="62">
        <v>166834.08333333334</v>
      </c>
      <c r="E19" s="43">
        <v>1</v>
      </c>
      <c r="F19" s="2">
        <v>0</v>
      </c>
      <c r="G19" s="2">
        <v>1</v>
      </c>
      <c r="H19" s="2">
        <v>1</v>
      </c>
      <c r="I19" s="2">
        <v>1</v>
      </c>
      <c r="J19" s="2">
        <v>0</v>
      </c>
      <c r="K19" s="2">
        <v>2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f t="shared" si="0"/>
        <v>7</v>
      </c>
      <c r="R19" s="5">
        <f t="shared" si="1"/>
        <v>0.41957853336323658</v>
      </c>
      <c r="S19" s="3"/>
    </row>
    <row r="20" spans="2:20" ht="15.75" thickBot="1" x14ac:dyDescent="0.3">
      <c r="B20" s="2" t="s">
        <v>9</v>
      </c>
      <c r="C20" s="11"/>
      <c r="D20" s="62">
        <v>398405.08333333331</v>
      </c>
      <c r="E20" s="2">
        <v>14</v>
      </c>
      <c r="F20" s="2">
        <v>14</v>
      </c>
      <c r="G20" s="2">
        <v>14</v>
      </c>
      <c r="H20" s="2">
        <v>13</v>
      </c>
      <c r="I20" s="2">
        <v>16</v>
      </c>
      <c r="J20" s="2">
        <v>14</v>
      </c>
      <c r="K20" s="2">
        <v>14</v>
      </c>
      <c r="L20" s="2">
        <v>18</v>
      </c>
      <c r="M20" s="2">
        <v>4</v>
      </c>
      <c r="N20" s="2">
        <v>15</v>
      </c>
      <c r="O20" s="2">
        <v>10</v>
      </c>
      <c r="P20" s="2">
        <v>18</v>
      </c>
      <c r="Q20" s="2">
        <f t="shared" si="0"/>
        <v>164</v>
      </c>
      <c r="R20" s="5">
        <f t="shared" si="1"/>
        <v>4.1164133406095678</v>
      </c>
      <c r="S20" s="3"/>
    </row>
    <row r="21" spans="2:20" ht="15.75" thickBot="1" x14ac:dyDescent="0.3">
      <c r="B21" s="1" t="s">
        <v>14</v>
      </c>
      <c r="C21" s="1"/>
      <c r="D21" s="45">
        <f t="shared" ref="D21:Q21" si="2">SUM(D8:D20)</f>
        <v>2777116.416666667</v>
      </c>
      <c r="E21" s="1">
        <f t="shared" si="2"/>
        <v>148</v>
      </c>
      <c r="F21" s="1">
        <f t="shared" si="2"/>
        <v>168</v>
      </c>
      <c r="G21" s="1">
        <f t="shared" si="2"/>
        <v>176</v>
      </c>
      <c r="H21" s="1">
        <f t="shared" si="2"/>
        <v>160</v>
      </c>
      <c r="I21" s="1">
        <f t="shared" si="2"/>
        <v>194</v>
      </c>
      <c r="J21" s="1">
        <f t="shared" si="2"/>
        <v>183</v>
      </c>
      <c r="K21" s="1">
        <f t="shared" si="2"/>
        <v>154</v>
      </c>
      <c r="L21" s="1">
        <f t="shared" si="2"/>
        <v>159</v>
      </c>
      <c r="M21" s="1">
        <f t="shared" si="2"/>
        <v>130</v>
      </c>
      <c r="N21" s="1">
        <f t="shared" si="2"/>
        <v>195</v>
      </c>
      <c r="O21" s="1">
        <f t="shared" si="2"/>
        <v>176</v>
      </c>
      <c r="P21" s="1">
        <f t="shared" si="2"/>
        <v>249</v>
      </c>
      <c r="Q21" s="1">
        <f t="shared" si="2"/>
        <v>2092</v>
      </c>
      <c r="R21" s="6">
        <f t="shared" ref="R21" si="3">Q21/D21*10000</f>
        <v>7.5329935304296587</v>
      </c>
      <c r="S21" s="3"/>
      <c r="T21" t="s">
        <v>46</v>
      </c>
    </row>
    <row r="23" spans="2:20" ht="15.75" thickBot="1" x14ac:dyDescent="0.3">
      <c r="B23" s="10" t="s">
        <v>67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2:20" ht="30.75" thickBot="1" x14ac:dyDescent="0.3">
      <c r="B24" s="36" t="s">
        <v>0</v>
      </c>
      <c r="C24" s="36"/>
      <c r="D24" s="74" t="s">
        <v>38</v>
      </c>
      <c r="E24" s="123" t="s">
        <v>17</v>
      </c>
      <c r="F24" s="123" t="s">
        <v>15</v>
      </c>
      <c r="G24" s="123" t="s">
        <v>18</v>
      </c>
      <c r="H24" s="123" t="s">
        <v>19</v>
      </c>
      <c r="I24" s="123" t="s">
        <v>20</v>
      </c>
      <c r="J24" s="123" t="s">
        <v>21</v>
      </c>
      <c r="K24" s="123" t="s">
        <v>22</v>
      </c>
      <c r="L24" s="123" t="s">
        <v>23</v>
      </c>
      <c r="M24" s="123" t="s">
        <v>24</v>
      </c>
      <c r="N24" s="123" t="s">
        <v>25</v>
      </c>
      <c r="O24" s="123" t="s">
        <v>26</v>
      </c>
      <c r="P24" s="123" t="s">
        <v>27</v>
      </c>
      <c r="Q24" s="36" t="s">
        <v>59</v>
      </c>
      <c r="R24" s="74" t="s">
        <v>28</v>
      </c>
      <c r="S24" s="36" t="s">
        <v>16</v>
      </c>
    </row>
    <row r="25" spans="2:20" ht="15.75" thickBot="1" x14ac:dyDescent="0.3">
      <c r="B25" s="2" t="s">
        <v>42</v>
      </c>
      <c r="C25" s="11"/>
      <c r="D25" s="62">
        <v>2083.1666666666665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ref="Q25:Q28" si="4">SUM(E25:P25)</f>
        <v>0</v>
      </c>
      <c r="R25" s="2">
        <v>0</v>
      </c>
      <c r="S25" s="3"/>
    </row>
    <row r="26" spans="2:20" ht="15.75" thickBot="1" x14ac:dyDescent="0.3">
      <c r="B26" s="2" t="s">
        <v>3</v>
      </c>
      <c r="C26" s="11"/>
      <c r="D26" s="62">
        <v>3807.1666666666665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4"/>
        <v>0</v>
      </c>
      <c r="R26" s="5">
        <f t="shared" ref="R26:R29" si="5">Q26/D26*10000</f>
        <v>0</v>
      </c>
      <c r="S26" s="3"/>
    </row>
    <row r="27" spans="2:20" ht="15.75" thickBot="1" x14ac:dyDescent="0.3">
      <c r="B27" s="2" t="s">
        <v>57</v>
      </c>
      <c r="C27" s="11"/>
      <c r="D27" s="62">
        <v>882.08333333333337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4"/>
        <v>0</v>
      </c>
      <c r="R27" s="5">
        <f t="shared" si="5"/>
        <v>0</v>
      </c>
      <c r="S27" s="3"/>
    </row>
    <row r="28" spans="2:20" ht="15.75" thickBot="1" x14ac:dyDescent="0.3">
      <c r="B28" s="2" t="s">
        <v>58</v>
      </c>
      <c r="C28" s="11"/>
      <c r="D28" s="62">
        <v>512.41666666666663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4"/>
        <v>0</v>
      </c>
      <c r="R28" s="5">
        <f t="shared" si="5"/>
        <v>0</v>
      </c>
      <c r="S28" s="3"/>
    </row>
    <row r="29" spans="2:20" ht="15.75" thickBot="1" x14ac:dyDescent="0.3">
      <c r="B29" s="2" t="s">
        <v>8</v>
      </c>
      <c r="C29" s="11"/>
      <c r="D29" s="62">
        <v>1227.5833333333333</v>
      </c>
      <c r="E29" s="2">
        <v>0</v>
      </c>
      <c r="F29" s="2">
        <v>0</v>
      </c>
      <c r="G29" s="2">
        <v>2</v>
      </c>
      <c r="H29" s="2">
        <v>2</v>
      </c>
      <c r="I29" s="2">
        <v>0</v>
      </c>
      <c r="J29" s="2">
        <v>1</v>
      </c>
      <c r="K29" s="2">
        <v>0</v>
      </c>
      <c r="L29" s="2">
        <v>1</v>
      </c>
      <c r="M29" s="2">
        <v>0</v>
      </c>
      <c r="N29" s="2">
        <v>0</v>
      </c>
      <c r="O29" s="2">
        <v>0</v>
      </c>
      <c r="P29" s="2">
        <v>0</v>
      </c>
      <c r="Q29" s="2">
        <f>SUM(E29:P29)</f>
        <v>6</v>
      </c>
      <c r="R29" s="5">
        <f t="shared" si="5"/>
        <v>48.876518905709048</v>
      </c>
      <c r="S29" s="3"/>
    </row>
    <row r="30" spans="2:20" ht="15.75" thickBot="1" x14ac:dyDescent="0.3">
      <c r="B30" s="1" t="s">
        <v>14</v>
      </c>
      <c r="C30" s="1"/>
      <c r="D30" s="45">
        <f t="shared" ref="D30:Q30" si="6">SUM(D25:D29)</f>
        <v>8512.4166666666661</v>
      </c>
      <c r="E30" s="1">
        <f t="shared" si="6"/>
        <v>0</v>
      </c>
      <c r="F30" s="1">
        <f t="shared" si="6"/>
        <v>0</v>
      </c>
      <c r="G30" s="1">
        <f t="shared" si="6"/>
        <v>2</v>
      </c>
      <c r="H30" s="1">
        <f t="shared" si="6"/>
        <v>2</v>
      </c>
      <c r="I30" s="1">
        <f t="shared" si="6"/>
        <v>0</v>
      </c>
      <c r="J30" s="1">
        <f t="shared" si="6"/>
        <v>1</v>
      </c>
      <c r="K30" s="1">
        <f t="shared" si="6"/>
        <v>0</v>
      </c>
      <c r="L30" s="1">
        <f t="shared" si="6"/>
        <v>1</v>
      </c>
      <c r="M30" s="1">
        <f t="shared" si="6"/>
        <v>0</v>
      </c>
      <c r="N30" s="1">
        <f t="shared" si="6"/>
        <v>0</v>
      </c>
      <c r="O30" s="1">
        <f t="shared" si="6"/>
        <v>0</v>
      </c>
      <c r="P30" s="1">
        <f t="shared" si="6"/>
        <v>0</v>
      </c>
      <c r="Q30" s="1">
        <f t="shared" si="6"/>
        <v>6</v>
      </c>
      <c r="R30" s="6">
        <f>Q30/D30*10000</f>
        <v>7.0485271515139649</v>
      </c>
      <c r="S30" s="3"/>
    </row>
    <row r="31" spans="2:20" ht="15.75" thickBot="1" x14ac:dyDescent="0.3"/>
    <row r="32" spans="2:20" ht="15.75" thickBot="1" x14ac:dyDescent="0.3">
      <c r="B32" s="2" t="s">
        <v>37</v>
      </c>
      <c r="C32" s="11">
        <v>1</v>
      </c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v>135</v>
      </c>
      <c r="R32" s="8"/>
      <c r="S32" s="9"/>
    </row>
    <row r="33" spans="2:11" x14ac:dyDescent="0.25">
      <c r="B33" s="21" t="s">
        <v>48</v>
      </c>
      <c r="C33" s="13"/>
      <c r="D33" s="13"/>
      <c r="E33" s="13"/>
      <c r="F33" s="13"/>
      <c r="G33" s="13"/>
      <c r="H33" s="14"/>
      <c r="I33" s="14"/>
      <c r="J33" s="14"/>
      <c r="K33" s="14"/>
    </row>
  </sheetData>
  <sortState ref="B4:S16">
    <sortCondition ref="B4:B16"/>
  </sortState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'3. NHH complaints to CCW'!E8:P8</xm:f>
              <xm:sqref>S8</xm:sqref>
            </x14:sparkline>
            <x14:sparkline>
              <xm:f>'3. NHH complaints to CCW'!E9:P9</xm:f>
              <xm:sqref>S9</xm:sqref>
            </x14:sparkline>
            <x14:sparkline>
              <xm:f>'3. NHH complaints to CCW'!E10:P10</xm:f>
              <xm:sqref>S10</xm:sqref>
            </x14:sparkline>
            <x14:sparkline>
              <xm:f>'3. NHH complaints to CCW'!E11:P11</xm:f>
              <xm:sqref>S11</xm:sqref>
            </x14:sparkline>
            <x14:sparkline>
              <xm:f>'3. NHH complaints to CCW'!E12:P12</xm:f>
              <xm:sqref>S12</xm:sqref>
            </x14:sparkline>
            <x14:sparkline>
              <xm:f>'3. NHH complaints to CCW'!E13:P13</xm:f>
              <xm:sqref>S13</xm:sqref>
            </x14:sparkline>
            <x14:sparkline>
              <xm:f>'3. NHH complaints to CCW'!E14:P14</xm:f>
              <xm:sqref>S14</xm:sqref>
            </x14:sparkline>
            <x14:sparkline>
              <xm:f>'3. NHH complaints to CCW'!E15:P15</xm:f>
              <xm:sqref>S15</xm:sqref>
            </x14:sparkline>
            <x14:sparkline>
              <xm:f>'3. NHH complaints to CCW'!E16:P16</xm:f>
              <xm:sqref>S16</xm:sqref>
            </x14:sparkline>
            <x14:sparkline>
              <xm:f>'3. NHH complaints to CCW'!E17:P17</xm:f>
              <xm:sqref>S17</xm:sqref>
            </x14:sparkline>
            <x14:sparkline>
              <xm:f>'3. NHH complaints to CCW'!E18:P18</xm:f>
              <xm:sqref>S18</xm:sqref>
            </x14:sparkline>
            <x14:sparkline>
              <xm:f>'3. NHH complaints to CCW'!E19:P19</xm:f>
              <xm:sqref>S19</xm:sqref>
            </x14:sparkline>
            <x14:sparkline>
              <xm:f>'3. NHH complaints to CCW'!E20:P20</xm:f>
              <xm:sqref>S20</xm:sqref>
            </x14:sparkline>
            <x14:sparkline>
              <xm:f>'3. NHH complaints to CCW'!E32:P32</xm:f>
              <xm:sqref>S32</xm:sqref>
            </x14:sparkline>
            <x14:sparkline>
              <xm:f>'3. NHH complaints to CCW'!E21:P21</xm:f>
              <xm:sqref>S21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'3. NHH complaints to CCW'!E25:P25</xm:f>
              <xm:sqref>S25</xm:sqref>
            </x14:sparkline>
            <x14:sparkline>
              <xm:f>'3. NHH complaints to CCW'!E26:P26</xm:f>
              <xm:sqref>S26</xm:sqref>
            </x14:sparkline>
            <x14:sparkline>
              <xm:f>'3. NHH complaints to CCW'!E27:P27</xm:f>
              <xm:sqref>S27</xm:sqref>
            </x14:sparkline>
            <x14:sparkline>
              <xm:f>'3. NHH complaints to CCW'!E28:P28</xm:f>
              <xm:sqref>S28</xm:sqref>
            </x14:sparkline>
            <x14:sparkline>
              <xm:f>'3. NHH complaints to CCW'!E29:P29</xm:f>
              <xm:sqref>S29</xm:sqref>
            </x14:sparkline>
            <x14:sparkline>
              <xm:f>'3. NHH complaints to CCW'!E30:P30</xm:f>
              <xm:sqref>S30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6"/>
  <sheetViews>
    <sheetView topLeftCell="B1" workbookViewId="0">
      <selection activeCell="D5" sqref="D5"/>
    </sheetView>
  </sheetViews>
  <sheetFormatPr defaultRowHeight="15" x14ac:dyDescent="0.25"/>
  <cols>
    <col min="1" max="1" width="9.140625" style="69" hidden="1" customWidth="1"/>
    <col min="2" max="2" width="29.42578125" style="69" customWidth="1"/>
    <col min="3" max="3" width="2.85546875" style="69" customWidth="1"/>
    <col min="4" max="4" width="22" style="69" customWidth="1"/>
    <col min="5" max="5" width="18.5703125" style="69" customWidth="1"/>
    <col min="6" max="6" width="25.42578125" style="69" customWidth="1"/>
    <col min="7" max="7" width="10.85546875" style="69" customWidth="1"/>
    <col min="8" max="8" width="26" style="69" customWidth="1"/>
    <col min="9" max="9" width="18.5703125" style="69" customWidth="1"/>
    <col min="10" max="10" width="11.5703125" style="69" customWidth="1"/>
    <col min="11" max="11" width="19.7109375" style="69" customWidth="1"/>
    <col min="12" max="12" width="8.85546875" style="69" customWidth="1"/>
    <col min="13" max="13" width="10.7109375" style="69" customWidth="1"/>
    <col min="14" max="16384" width="9.140625" style="69"/>
  </cols>
  <sheetData>
    <row r="6" spans="1:11" x14ac:dyDescent="0.25">
      <c r="B6" s="80"/>
      <c r="C6" s="80"/>
      <c r="D6" s="80"/>
      <c r="E6" s="80"/>
      <c r="F6" s="80"/>
      <c r="G6" s="80"/>
      <c r="H6" s="80"/>
      <c r="I6" s="80"/>
      <c r="J6" s="80"/>
    </row>
    <row r="7" spans="1:11" ht="15.75" thickBot="1" x14ac:dyDescent="0.3">
      <c r="B7" s="118" t="s">
        <v>68</v>
      </c>
      <c r="C7" s="80"/>
      <c r="D7" s="80"/>
      <c r="E7" s="80"/>
      <c r="F7" s="80"/>
      <c r="G7" s="80"/>
      <c r="H7" s="80"/>
      <c r="I7" s="80"/>
      <c r="J7" s="80"/>
    </row>
    <row r="8" spans="1:11" ht="30.75" thickBot="1" x14ac:dyDescent="0.3">
      <c r="A8" s="79"/>
      <c r="B8" s="36" t="s">
        <v>0</v>
      </c>
      <c r="C8" s="36"/>
      <c r="D8" s="74" t="s">
        <v>38</v>
      </c>
      <c r="E8" s="36" t="s">
        <v>29</v>
      </c>
      <c r="F8" s="36" t="s">
        <v>30</v>
      </c>
      <c r="G8" s="36" t="s">
        <v>31</v>
      </c>
      <c r="H8" s="36" t="s">
        <v>49</v>
      </c>
      <c r="I8" s="36" t="s">
        <v>14</v>
      </c>
      <c r="J8" s="74" t="s">
        <v>39</v>
      </c>
      <c r="K8" s="68"/>
    </row>
    <row r="9" spans="1:11" ht="15.75" thickBot="1" x14ac:dyDescent="0.3">
      <c r="A9" s="79"/>
      <c r="B9" s="22" t="s">
        <v>1</v>
      </c>
      <c r="C9" s="34"/>
      <c r="D9" s="23">
        <v>5499.833333333333</v>
      </c>
      <c r="E9" s="24">
        <v>0</v>
      </c>
      <c r="F9" s="24">
        <v>0</v>
      </c>
      <c r="G9" s="24">
        <v>0</v>
      </c>
      <c r="H9" s="24">
        <v>0</v>
      </c>
      <c r="I9" s="24">
        <f>SUM(E9:H9)</f>
        <v>0</v>
      </c>
      <c r="J9" s="25">
        <f>I9/D9*10000</f>
        <v>0</v>
      </c>
      <c r="K9" s="68"/>
    </row>
    <row r="10" spans="1:11" ht="15.75" thickBot="1" x14ac:dyDescent="0.3">
      <c r="A10" s="79"/>
      <c r="B10" s="22" t="s">
        <v>34</v>
      </c>
      <c r="C10" s="22"/>
      <c r="D10" s="23">
        <v>399452.58333333331</v>
      </c>
      <c r="E10" s="24">
        <v>27</v>
      </c>
      <c r="F10" s="24">
        <v>96</v>
      </c>
      <c r="G10" s="24">
        <v>7</v>
      </c>
      <c r="H10" s="24">
        <v>7</v>
      </c>
      <c r="I10" s="24">
        <f t="shared" ref="I10:I21" si="0">SUM(E10:H10)</f>
        <v>137</v>
      </c>
      <c r="J10" s="25">
        <f t="shared" ref="J10:J21" si="1">I10/D10*10000</f>
        <v>3.4296936787032091</v>
      </c>
      <c r="K10" s="68"/>
    </row>
    <row r="11" spans="1:11" ht="15.75" thickBot="1" x14ac:dyDescent="0.3">
      <c r="A11" s="79"/>
      <c r="B11" s="22" t="s">
        <v>11</v>
      </c>
      <c r="C11" s="22"/>
      <c r="D11" s="23">
        <v>520478.58333333331</v>
      </c>
      <c r="E11" s="24">
        <v>109</v>
      </c>
      <c r="F11" s="24">
        <v>490</v>
      </c>
      <c r="G11" s="24">
        <v>31</v>
      </c>
      <c r="H11" s="24">
        <v>27</v>
      </c>
      <c r="I11" s="24">
        <f t="shared" si="0"/>
        <v>657</v>
      </c>
      <c r="J11" s="25">
        <f t="shared" si="1"/>
        <v>12.622997776245356</v>
      </c>
      <c r="K11" s="68"/>
    </row>
    <row r="12" spans="1:11" ht="15.75" thickBot="1" x14ac:dyDescent="0.3">
      <c r="A12" s="79"/>
      <c r="B12" s="26" t="s">
        <v>13</v>
      </c>
      <c r="C12" s="26"/>
      <c r="D12" s="2">
        <v>21691.416666666668</v>
      </c>
      <c r="E12" s="27">
        <v>0</v>
      </c>
      <c r="F12" s="27">
        <v>9</v>
      </c>
      <c r="G12" s="24">
        <v>3</v>
      </c>
      <c r="H12" s="24">
        <v>0</v>
      </c>
      <c r="I12" s="24">
        <f t="shared" si="0"/>
        <v>12</v>
      </c>
      <c r="J12" s="25">
        <f t="shared" si="1"/>
        <v>5.5321421299515547</v>
      </c>
      <c r="K12" s="68"/>
    </row>
    <row r="13" spans="1:11" ht="15.75" thickBot="1" x14ac:dyDescent="0.3">
      <c r="A13" s="79"/>
      <c r="B13" s="22" t="s">
        <v>47</v>
      </c>
      <c r="C13" s="22"/>
      <c r="D13" s="23">
        <v>190728</v>
      </c>
      <c r="E13" s="24">
        <v>0</v>
      </c>
      <c r="F13" s="24">
        <v>3</v>
      </c>
      <c r="G13" s="24">
        <v>0</v>
      </c>
      <c r="H13" s="24">
        <v>8</v>
      </c>
      <c r="I13" s="24">
        <f t="shared" si="0"/>
        <v>11</v>
      </c>
      <c r="J13" s="25">
        <f t="shared" si="1"/>
        <v>0.57673755295499352</v>
      </c>
      <c r="K13" s="68"/>
    </row>
    <row r="14" spans="1:11" ht="15.75" thickBot="1" x14ac:dyDescent="0.3">
      <c r="A14" s="79"/>
      <c r="B14" s="22" t="s">
        <v>5</v>
      </c>
      <c r="C14" s="22"/>
      <c r="D14" s="23">
        <v>121080.5</v>
      </c>
      <c r="E14" s="24">
        <v>3</v>
      </c>
      <c r="F14" s="24">
        <v>61</v>
      </c>
      <c r="G14" s="24">
        <v>9</v>
      </c>
      <c r="H14" s="24">
        <v>2</v>
      </c>
      <c r="I14" s="24">
        <f t="shared" si="0"/>
        <v>75</v>
      </c>
      <c r="J14" s="25">
        <f t="shared" si="1"/>
        <v>6.1942261553264144</v>
      </c>
      <c r="K14" s="68"/>
    </row>
    <row r="15" spans="1:11" ht="15.75" thickBot="1" x14ac:dyDescent="0.3">
      <c r="A15" s="79"/>
      <c r="B15" s="22" t="s">
        <v>33</v>
      </c>
      <c r="C15" s="22"/>
      <c r="D15" s="28">
        <v>8650.25</v>
      </c>
      <c r="E15" s="29">
        <v>0</v>
      </c>
      <c r="F15" s="29">
        <v>1</v>
      </c>
      <c r="G15" s="24">
        <v>0</v>
      </c>
      <c r="H15" s="24">
        <v>0</v>
      </c>
      <c r="I15" s="24">
        <f t="shared" si="0"/>
        <v>1</v>
      </c>
      <c r="J15" s="25">
        <f t="shared" si="1"/>
        <v>1.1560359527181296</v>
      </c>
      <c r="K15" s="68"/>
    </row>
    <row r="16" spans="1:11" ht="15.75" thickBot="1" x14ac:dyDescent="0.3">
      <c r="A16" s="79"/>
      <c r="B16" s="22" t="s">
        <v>7</v>
      </c>
      <c r="C16" s="22"/>
      <c r="D16" s="23">
        <v>10941</v>
      </c>
      <c r="E16" s="24">
        <v>0</v>
      </c>
      <c r="F16" s="24">
        <v>0</v>
      </c>
      <c r="G16" s="24">
        <v>0</v>
      </c>
      <c r="H16" s="24">
        <v>2</v>
      </c>
      <c r="I16" s="24">
        <f t="shared" si="0"/>
        <v>2</v>
      </c>
      <c r="J16" s="25">
        <f t="shared" si="1"/>
        <v>1.8279864729001005</v>
      </c>
      <c r="K16" s="68"/>
    </row>
    <row r="17" spans="1:11" ht="15.75" thickBot="1" x14ac:dyDescent="0.3">
      <c r="A17" s="79"/>
      <c r="B17" s="22" t="s">
        <v>36</v>
      </c>
      <c r="C17" s="22"/>
      <c r="D17" s="23">
        <v>40730.916666666664</v>
      </c>
      <c r="E17" s="24">
        <v>15</v>
      </c>
      <c r="F17" s="24">
        <v>44</v>
      </c>
      <c r="G17" s="24">
        <v>4</v>
      </c>
      <c r="H17" s="24">
        <v>1</v>
      </c>
      <c r="I17" s="24">
        <f>SUM(E17:H17)</f>
        <v>64</v>
      </c>
      <c r="J17" s="25">
        <f t="shared" si="1"/>
        <v>15.712879855801594</v>
      </c>
      <c r="K17" s="68"/>
    </row>
    <row r="18" spans="1:11" ht="15.75" thickBot="1" x14ac:dyDescent="0.3">
      <c r="A18" s="79"/>
      <c r="B18" s="22" t="s">
        <v>60</v>
      </c>
      <c r="C18" s="22"/>
      <c r="D18" s="23">
        <v>159345.41666666666</v>
      </c>
      <c r="E18" s="24">
        <v>5</v>
      </c>
      <c r="F18" s="24">
        <v>29</v>
      </c>
      <c r="G18" s="24">
        <v>2</v>
      </c>
      <c r="H18" s="24">
        <v>8</v>
      </c>
      <c r="I18" s="24">
        <f>SUM(E18:H18)</f>
        <v>44</v>
      </c>
      <c r="J18" s="25">
        <f t="shared" si="1"/>
        <v>2.7612968681768386</v>
      </c>
      <c r="K18" s="68"/>
    </row>
    <row r="19" spans="1:11" ht="15.75" thickBot="1" x14ac:dyDescent="0.3">
      <c r="A19" s="79"/>
      <c r="B19" s="22" t="s">
        <v>12</v>
      </c>
      <c r="C19" s="22"/>
      <c r="D19" s="30">
        <v>733278.75</v>
      </c>
      <c r="E19" s="24">
        <v>142</v>
      </c>
      <c r="F19" s="24">
        <v>698</v>
      </c>
      <c r="G19" s="24">
        <v>52</v>
      </c>
      <c r="H19" s="24">
        <v>26</v>
      </c>
      <c r="I19" s="24">
        <f t="shared" si="0"/>
        <v>918</v>
      </c>
      <c r="J19" s="25">
        <f t="shared" si="1"/>
        <v>12.519113638571962</v>
      </c>
      <c r="K19" s="68"/>
    </row>
    <row r="20" spans="1:11" ht="15.75" thickBot="1" x14ac:dyDescent="0.3">
      <c r="A20" s="79"/>
      <c r="B20" s="22" t="s">
        <v>32</v>
      </c>
      <c r="C20" s="22"/>
      <c r="D20" s="30">
        <v>166834.08333333334</v>
      </c>
      <c r="E20" s="24">
        <v>2</v>
      </c>
      <c r="F20" s="24">
        <v>5</v>
      </c>
      <c r="G20" s="24">
        <v>0</v>
      </c>
      <c r="H20" s="24">
        <v>0</v>
      </c>
      <c r="I20" s="24">
        <f t="shared" si="0"/>
        <v>7</v>
      </c>
      <c r="J20" s="25">
        <f t="shared" si="1"/>
        <v>0.41957853336323658</v>
      </c>
      <c r="K20" s="68"/>
    </row>
    <row r="21" spans="1:11" ht="15.75" thickBot="1" x14ac:dyDescent="0.3">
      <c r="A21" s="79"/>
      <c r="B21" s="22" t="s">
        <v>9</v>
      </c>
      <c r="C21" s="22"/>
      <c r="D21" s="23">
        <v>398405.08333333331</v>
      </c>
      <c r="E21" s="24">
        <v>23</v>
      </c>
      <c r="F21" s="24">
        <v>119</v>
      </c>
      <c r="G21" s="24">
        <v>12</v>
      </c>
      <c r="H21" s="24">
        <v>10</v>
      </c>
      <c r="I21" s="24">
        <f t="shared" si="0"/>
        <v>164</v>
      </c>
      <c r="J21" s="25">
        <f t="shared" si="1"/>
        <v>4.1164133406095678</v>
      </c>
      <c r="K21" s="68"/>
    </row>
    <row r="22" spans="1:11" ht="15.75" thickBot="1" x14ac:dyDescent="0.3">
      <c r="A22" s="79"/>
      <c r="B22" s="32" t="s">
        <v>14</v>
      </c>
      <c r="C22" s="32"/>
      <c r="D22" s="45">
        <f>SUM(D9:D21)</f>
        <v>2777116.416666667</v>
      </c>
      <c r="E22" s="33">
        <f>SUM(E9:E21)</f>
        <v>326</v>
      </c>
      <c r="F22" s="33">
        <f t="shared" ref="F22:H22" si="2">SUM(F9:F21)</f>
        <v>1555</v>
      </c>
      <c r="G22" s="33">
        <f t="shared" si="2"/>
        <v>120</v>
      </c>
      <c r="H22" s="33">
        <f t="shared" si="2"/>
        <v>91</v>
      </c>
      <c r="I22" s="33">
        <f>SUM(I9:I21)</f>
        <v>2092</v>
      </c>
      <c r="J22" s="6">
        <f t="shared" ref="J22" si="3">I22/D22*10000</f>
        <v>7.5329935304296587</v>
      </c>
      <c r="K22" s="68"/>
    </row>
    <row r="23" spans="1:11" x14ac:dyDescent="0.25">
      <c r="B23" s="81"/>
      <c r="C23" s="81"/>
      <c r="D23" s="81"/>
      <c r="E23" s="81"/>
      <c r="F23" s="81"/>
      <c r="G23" s="81"/>
      <c r="H23" s="81"/>
      <c r="I23" s="81"/>
      <c r="J23" s="81"/>
    </row>
    <row r="25" spans="1:11" ht="15.75" thickBot="1" x14ac:dyDescent="0.3">
      <c r="B25" s="118" t="s">
        <v>69</v>
      </c>
      <c r="C25" s="119"/>
      <c r="D25" s="119"/>
      <c r="E25" s="119"/>
      <c r="F25" s="119"/>
      <c r="G25" s="119"/>
      <c r="H25" s="119"/>
      <c r="I25" s="80"/>
      <c r="J25" s="80"/>
    </row>
    <row r="26" spans="1:11" ht="30.75" thickBot="1" x14ac:dyDescent="0.3">
      <c r="A26" s="79"/>
      <c r="B26" s="36" t="s">
        <v>0</v>
      </c>
      <c r="C26" s="36"/>
      <c r="D26" s="74" t="s">
        <v>38</v>
      </c>
      <c r="E26" s="36" t="s">
        <v>29</v>
      </c>
      <c r="F26" s="36" t="s">
        <v>30</v>
      </c>
      <c r="G26" s="36" t="s">
        <v>31</v>
      </c>
      <c r="H26" s="36" t="s">
        <v>49</v>
      </c>
      <c r="I26" s="36" t="s">
        <v>14</v>
      </c>
      <c r="J26" s="74" t="s">
        <v>39</v>
      </c>
      <c r="K26" s="68"/>
    </row>
    <row r="27" spans="1:11" ht="15.75" thickBot="1" x14ac:dyDescent="0.3">
      <c r="A27" s="79"/>
      <c r="B27" s="22" t="s">
        <v>42</v>
      </c>
      <c r="C27" s="22"/>
      <c r="D27" s="23">
        <v>2083.1666666666665</v>
      </c>
      <c r="E27" s="24">
        <v>0</v>
      </c>
      <c r="F27" s="24">
        <v>0</v>
      </c>
      <c r="G27" s="24">
        <v>0</v>
      </c>
      <c r="H27" s="24">
        <v>0</v>
      </c>
      <c r="I27" s="24">
        <f t="shared" ref="I27:I31" si="4">SUM(E27:H27)</f>
        <v>0</v>
      </c>
      <c r="J27" s="25">
        <f t="shared" ref="J27:J32" si="5">I27/D27*10000</f>
        <v>0</v>
      </c>
      <c r="K27" s="68"/>
    </row>
    <row r="28" spans="1:11" ht="15.75" thickBot="1" x14ac:dyDescent="0.3">
      <c r="A28" s="79"/>
      <c r="B28" s="22" t="s">
        <v>3</v>
      </c>
      <c r="C28" s="22"/>
      <c r="D28" s="30">
        <v>3807.1666666666665</v>
      </c>
      <c r="E28" s="24">
        <v>0</v>
      </c>
      <c r="F28" s="24">
        <v>0</v>
      </c>
      <c r="G28" s="24">
        <v>0</v>
      </c>
      <c r="H28" s="24">
        <v>0</v>
      </c>
      <c r="I28" s="24">
        <f t="shared" si="4"/>
        <v>0</v>
      </c>
      <c r="J28" s="25">
        <f t="shared" si="5"/>
        <v>0</v>
      </c>
      <c r="K28" s="68"/>
    </row>
    <row r="29" spans="1:11" ht="15.75" thickBot="1" x14ac:dyDescent="0.3">
      <c r="A29" s="79"/>
      <c r="B29" s="22" t="s">
        <v>4</v>
      </c>
      <c r="C29" s="22"/>
      <c r="D29" s="23">
        <v>882.08333333333337</v>
      </c>
      <c r="E29" s="24">
        <v>0</v>
      </c>
      <c r="F29" s="24">
        <v>0</v>
      </c>
      <c r="G29" s="24">
        <v>0</v>
      </c>
      <c r="H29" s="24">
        <v>0</v>
      </c>
      <c r="I29" s="24">
        <f t="shared" si="4"/>
        <v>0</v>
      </c>
      <c r="J29" s="25">
        <f t="shared" si="5"/>
        <v>0</v>
      </c>
      <c r="K29" s="68"/>
    </row>
    <row r="30" spans="1:11" ht="15.75" thickBot="1" x14ac:dyDescent="0.3">
      <c r="A30" s="79"/>
      <c r="B30" s="22" t="s">
        <v>45</v>
      </c>
      <c r="C30" s="22"/>
      <c r="D30" s="30">
        <v>512.41666666666663</v>
      </c>
      <c r="E30" s="24">
        <v>0</v>
      </c>
      <c r="F30" s="24">
        <v>0</v>
      </c>
      <c r="G30" s="24">
        <v>0</v>
      </c>
      <c r="H30" s="24">
        <v>0</v>
      </c>
      <c r="I30" s="24">
        <f t="shared" si="4"/>
        <v>0</v>
      </c>
      <c r="J30" s="25">
        <f t="shared" si="5"/>
        <v>0</v>
      </c>
      <c r="K30" s="68"/>
    </row>
    <row r="31" spans="1:11" ht="15.75" thickBot="1" x14ac:dyDescent="0.3">
      <c r="A31" s="79"/>
      <c r="B31" s="22" t="s">
        <v>8</v>
      </c>
      <c r="C31" s="34"/>
      <c r="D31" s="23">
        <v>1227.5833333333333</v>
      </c>
      <c r="E31" s="24">
        <v>1</v>
      </c>
      <c r="F31" s="24">
        <v>4</v>
      </c>
      <c r="G31" s="24">
        <v>1</v>
      </c>
      <c r="H31" s="24">
        <v>0</v>
      </c>
      <c r="I31" s="24">
        <f t="shared" si="4"/>
        <v>6</v>
      </c>
      <c r="J31" s="25">
        <f t="shared" si="5"/>
        <v>48.876518905709048</v>
      </c>
      <c r="K31" s="68"/>
    </row>
    <row r="32" spans="1:11" ht="15.75" thickBot="1" x14ac:dyDescent="0.3">
      <c r="A32" s="79"/>
      <c r="B32" s="32" t="s">
        <v>14</v>
      </c>
      <c r="C32" s="32"/>
      <c r="D32" s="45">
        <f>SUM(D27:D31)</f>
        <v>8512.4166666666661</v>
      </c>
      <c r="E32" s="33">
        <f>SUM(E27:E31)</f>
        <v>1</v>
      </c>
      <c r="F32" s="33">
        <f>SUM(F27:F31)</f>
        <v>4</v>
      </c>
      <c r="G32" s="33">
        <f>SUM(G27:G31)</f>
        <v>1</v>
      </c>
      <c r="H32" s="33">
        <f>SUM(H27:H31)</f>
        <v>0</v>
      </c>
      <c r="I32" s="33">
        <f>SUM(E32:H32)</f>
        <v>6</v>
      </c>
      <c r="J32" s="6">
        <f t="shared" si="5"/>
        <v>7.0485271515139649</v>
      </c>
      <c r="K32" s="68"/>
    </row>
    <row r="33" spans="1:11" ht="15.75" thickBot="1" x14ac:dyDescent="0.3">
      <c r="A33" s="79"/>
      <c r="B33" s="122"/>
      <c r="C33" s="122"/>
      <c r="D33" s="122"/>
      <c r="E33" s="122"/>
      <c r="F33" s="122"/>
      <c r="G33" s="122"/>
      <c r="H33" s="122"/>
      <c r="I33" s="122"/>
      <c r="J33" s="122"/>
      <c r="K33" s="68"/>
    </row>
    <row r="34" spans="1:11" ht="15.75" thickBot="1" x14ac:dyDescent="0.3">
      <c r="A34" s="79"/>
      <c r="B34" s="31" t="s">
        <v>37</v>
      </c>
      <c r="C34" s="38">
        <v>1</v>
      </c>
      <c r="D34" s="37"/>
      <c r="E34" s="29">
        <v>12</v>
      </c>
      <c r="F34" s="29">
        <v>34</v>
      </c>
      <c r="G34" s="29">
        <v>10</v>
      </c>
      <c r="H34" s="29">
        <v>79</v>
      </c>
      <c r="I34" s="27">
        <f>SUM(E34:H34)</f>
        <v>135</v>
      </c>
      <c r="J34" s="35"/>
      <c r="K34" s="68"/>
    </row>
    <row r="35" spans="1:11" x14ac:dyDescent="0.25">
      <c r="B35" s="120" t="s">
        <v>48</v>
      </c>
      <c r="C35" s="121"/>
      <c r="D35" s="121"/>
      <c r="E35" s="121"/>
      <c r="F35" s="121"/>
      <c r="G35" s="81"/>
      <c r="H35" s="81"/>
      <c r="I35" s="81"/>
      <c r="J35" s="81"/>
    </row>
    <row r="36" spans="1:11" x14ac:dyDescent="0.25">
      <c r="F36" s="117"/>
    </row>
  </sheetData>
  <pageMargins left="0.7" right="0.7" top="0.75" bottom="0.75" header="0.3" footer="0.3"/>
  <pageSetup paperSize="0" orientation="portrait" horizontalDpi="0" verticalDpi="0" copies="0"/>
  <ignoredErrors>
    <ignoredError sqref="I27:I3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33"/>
  <sheetViews>
    <sheetView showGridLines="0" workbookViewId="0">
      <selection activeCell="K15" sqref="K15"/>
    </sheetView>
  </sheetViews>
  <sheetFormatPr defaultRowHeight="15" x14ac:dyDescent="0.25"/>
  <cols>
    <col min="2" max="2" width="23.28515625" customWidth="1"/>
    <col min="3" max="3" width="2.42578125" customWidth="1"/>
    <col min="4" max="4" width="12" customWidth="1"/>
    <col min="5" max="5" width="11.140625" customWidth="1"/>
  </cols>
  <sheetData>
    <row r="6" spans="2:5" ht="24" customHeight="1" thickBot="1" x14ac:dyDescent="0.3">
      <c r="B6" s="10" t="s">
        <v>70</v>
      </c>
      <c r="C6" s="10"/>
    </row>
    <row r="7" spans="2:5" ht="25.5" customHeight="1" thickBot="1" x14ac:dyDescent="0.3">
      <c r="B7" s="126" t="s">
        <v>0</v>
      </c>
      <c r="C7" s="39"/>
      <c r="D7" s="124" t="s">
        <v>40</v>
      </c>
      <c r="E7" s="125"/>
    </row>
    <row r="8" spans="2:5" ht="18.75" customHeight="1" thickBot="1" x14ac:dyDescent="0.3">
      <c r="B8" s="127"/>
      <c r="C8" s="40"/>
      <c r="D8" s="36" t="s">
        <v>41</v>
      </c>
      <c r="E8" s="36" t="s">
        <v>59</v>
      </c>
    </row>
    <row r="9" spans="2:5" ht="15.75" thickBot="1" x14ac:dyDescent="0.3">
      <c r="B9" s="65" t="s">
        <v>1</v>
      </c>
      <c r="C9" s="64"/>
      <c r="D9" s="66">
        <v>0</v>
      </c>
      <c r="E9" s="66">
        <v>0</v>
      </c>
    </row>
    <row r="10" spans="2:5" ht="15.75" thickBot="1" x14ac:dyDescent="0.3">
      <c r="B10" s="2" t="s">
        <v>34</v>
      </c>
      <c r="C10" s="11"/>
      <c r="D10" s="16">
        <v>0</v>
      </c>
      <c r="E10" s="16">
        <v>0</v>
      </c>
    </row>
    <row r="11" spans="2:5" ht="15.75" thickBot="1" x14ac:dyDescent="0.3">
      <c r="B11" s="2" t="s">
        <v>11</v>
      </c>
      <c r="C11" s="11"/>
      <c r="D11" s="16">
        <v>3</v>
      </c>
      <c r="E11" s="16">
        <v>5</v>
      </c>
    </row>
    <row r="12" spans="2:5" ht="15.75" thickBot="1" x14ac:dyDescent="0.3">
      <c r="B12" s="2" t="s">
        <v>13</v>
      </c>
      <c r="C12" s="11"/>
      <c r="D12" s="16">
        <v>0</v>
      </c>
      <c r="E12" s="16">
        <v>0</v>
      </c>
    </row>
    <row r="13" spans="2:5" ht="15.75" thickBot="1" x14ac:dyDescent="0.3">
      <c r="B13" s="2" t="s">
        <v>6</v>
      </c>
      <c r="C13" s="11"/>
      <c r="D13" s="16">
        <v>0</v>
      </c>
      <c r="E13" s="16">
        <v>0</v>
      </c>
    </row>
    <row r="14" spans="2:5" ht="15.75" thickBot="1" x14ac:dyDescent="0.3">
      <c r="B14" s="2" t="s">
        <v>5</v>
      </c>
      <c r="C14" s="11"/>
      <c r="D14" s="16">
        <v>0</v>
      </c>
      <c r="E14" s="16">
        <v>0</v>
      </c>
    </row>
    <row r="15" spans="2:5" ht="15.75" thickBot="1" x14ac:dyDescent="0.3">
      <c r="B15" s="2" t="s">
        <v>33</v>
      </c>
      <c r="C15" s="11"/>
      <c r="D15" s="16">
        <v>0</v>
      </c>
      <c r="E15" s="16">
        <v>0</v>
      </c>
    </row>
    <row r="16" spans="2:5" ht="15.75" thickBot="1" x14ac:dyDescent="0.3">
      <c r="B16" s="4" t="s">
        <v>7</v>
      </c>
      <c r="C16" s="12"/>
      <c r="D16" s="41">
        <v>0</v>
      </c>
      <c r="E16" s="41">
        <v>0</v>
      </c>
    </row>
    <row r="17" spans="2:5" ht="15.75" thickBot="1" x14ac:dyDescent="0.3">
      <c r="B17" s="2" t="s">
        <v>10</v>
      </c>
      <c r="C17" s="11"/>
      <c r="D17" s="16">
        <v>0</v>
      </c>
      <c r="E17" s="16">
        <v>1</v>
      </c>
    </row>
    <row r="18" spans="2:5" ht="15.75" thickBot="1" x14ac:dyDescent="0.3">
      <c r="B18" s="2" t="s">
        <v>44</v>
      </c>
      <c r="C18" s="11"/>
      <c r="D18" s="16">
        <v>1</v>
      </c>
      <c r="E18" s="16">
        <v>0</v>
      </c>
    </row>
    <row r="19" spans="2:5" ht="15.75" thickBot="1" x14ac:dyDescent="0.3">
      <c r="B19" s="2" t="s">
        <v>12</v>
      </c>
      <c r="C19" s="11"/>
      <c r="D19" s="16">
        <v>9</v>
      </c>
      <c r="E19" s="16">
        <v>5</v>
      </c>
    </row>
    <row r="20" spans="2:5" ht="15.75" thickBot="1" x14ac:dyDescent="0.3">
      <c r="B20" s="2" t="s">
        <v>32</v>
      </c>
      <c r="C20" s="11"/>
      <c r="D20" s="16">
        <v>0</v>
      </c>
      <c r="E20" s="16">
        <v>0</v>
      </c>
    </row>
    <row r="21" spans="2:5" ht="15.75" thickBot="1" x14ac:dyDescent="0.3">
      <c r="B21" s="2" t="s">
        <v>9</v>
      </c>
      <c r="C21" s="11"/>
      <c r="D21" s="16">
        <v>10</v>
      </c>
      <c r="E21" s="16">
        <v>4</v>
      </c>
    </row>
    <row r="22" spans="2:5" ht="15.75" thickBot="1" x14ac:dyDescent="0.3">
      <c r="B22" s="1" t="s">
        <v>14</v>
      </c>
      <c r="C22" s="1"/>
      <c r="D22" s="1">
        <f>SUM(D10:D21)</f>
        <v>23</v>
      </c>
      <c r="E22" s="1">
        <f>SUM(E10:E21)</f>
        <v>15</v>
      </c>
    </row>
    <row r="23" spans="2:5" x14ac:dyDescent="0.25">
      <c r="B23" s="46"/>
    </row>
    <row r="24" spans="2:5" ht="15.75" thickBot="1" x14ac:dyDescent="0.3">
      <c r="B24" s="10" t="s">
        <v>71</v>
      </c>
      <c r="C24" s="10"/>
    </row>
    <row r="25" spans="2:5" ht="15.75" thickBot="1" x14ac:dyDescent="0.3">
      <c r="B25" s="126" t="s">
        <v>0</v>
      </c>
      <c r="C25" s="39"/>
      <c r="D25" s="124" t="s">
        <v>40</v>
      </c>
      <c r="E25" s="125"/>
    </row>
    <row r="26" spans="2:5" ht="15.75" thickBot="1" x14ac:dyDescent="0.3">
      <c r="B26" s="127"/>
      <c r="C26" s="42"/>
      <c r="D26" s="36" t="s">
        <v>43</v>
      </c>
      <c r="E26" s="36" t="s">
        <v>59</v>
      </c>
    </row>
    <row r="27" spans="2:5" ht="15.75" thickBot="1" x14ac:dyDescent="0.3">
      <c r="B27" s="2" t="s">
        <v>42</v>
      </c>
      <c r="C27" s="11"/>
      <c r="D27" s="16">
        <v>0</v>
      </c>
      <c r="E27" s="16">
        <v>0</v>
      </c>
    </row>
    <row r="28" spans="2:5" ht="15.75" thickBot="1" x14ac:dyDescent="0.3">
      <c r="B28" s="2" t="s">
        <v>2</v>
      </c>
      <c r="C28" s="11"/>
      <c r="D28" s="16">
        <v>0</v>
      </c>
      <c r="E28" s="16">
        <v>0</v>
      </c>
    </row>
    <row r="29" spans="2:5" ht="15.75" thickBot="1" x14ac:dyDescent="0.3">
      <c r="B29" s="2" t="s">
        <v>3</v>
      </c>
      <c r="C29" s="11"/>
      <c r="D29" s="16">
        <v>0</v>
      </c>
      <c r="E29" s="16">
        <v>0</v>
      </c>
    </row>
    <row r="30" spans="2:5" ht="15.75" thickBot="1" x14ac:dyDescent="0.3">
      <c r="B30" s="2" t="s">
        <v>4</v>
      </c>
      <c r="C30" s="11"/>
      <c r="D30" s="16">
        <v>0</v>
      </c>
      <c r="E30" s="16">
        <v>0</v>
      </c>
    </row>
    <row r="31" spans="2:5" ht="15.75" thickBot="1" x14ac:dyDescent="0.3">
      <c r="B31" s="2" t="s">
        <v>8</v>
      </c>
      <c r="C31" s="11"/>
      <c r="D31" s="16">
        <v>0</v>
      </c>
      <c r="E31" s="16">
        <v>0</v>
      </c>
    </row>
    <row r="32" spans="2:5" ht="15.75" thickBot="1" x14ac:dyDescent="0.3">
      <c r="B32" s="1" t="s">
        <v>14</v>
      </c>
      <c r="C32" s="1"/>
      <c r="D32" s="1">
        <f>SUM(D27:D31)</f>
        <v>0</v>
      </c>
      <c r="E32" s="1">
        <f>SUM(E27:E31)</f>
        <v>0</v>
      </c>
    </row>
    <row r="33" spans="2:2" x14ac:dyDescent="0.25">
      <c r="B33" s="46"/>
    </row>
  </sheetData>
  <mergeCells count="4">
    <mergeCell ref="D7:E7"/>
    <mergeCell ref="B7:B8"/>
    <mergeCell ref="B25:B26"/>
    <mergeCell ref="D25:E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Summary </vt:lpstr>
      <vt:lpstr>2. NHH complaints to companies</vt:lpstr>
      <vt:lpstr>3. NHH complaints to CCW</vt:lpstr>
      <vt:lpstr>4. CCW complaints by category</vt:lpstr>
      <vt:lpstr>5. Investigations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Riaz Natalja</dc:creator>
  <cp:lastModifiedBy>Mistry Preeya</cp:lastModifiedBy>
  <cp:lastPrinted>2020-06-19T14:54:21Z</cp:lastPrinted>
  <dcterms:created xsi:type="dcterms:W3CDTF">2020-06-19T09:52:14Z</dcterms:created>
  <dcterms:modified xsi:type="dcterms:W3CDTF">2023-07-24T14:09:54Z</dcterms:modified>
</cp:coreProperties>
</file>