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ccwprod.sharepoint.com/sites/EvidenceandInsights/Shared Documents/General/Analytics/Projects/Water Mark/2025-26/Final shared documents/"/>
    </mc:Choice>
  </mc:AlternateContent>
  <xr:revisionPtr revIDLastSave="1291" documentId="11_A3FE28CE281BE23170DB7E3D856237C44055F826" xr6:coauthVersionLast="47" xr6:coauthVersionMax="47" xr10:uidLastSave="{9C1E3C6E-A144-454F-86F4-E1A1BED23426}"/>
  <bookViews>
    <workbookView xWindow="-120" yWindow="-120" windowWidth="29040" windowHeight="15720" tabRatio="788" xr2:uid="{00000000-000D-0000-FFFF-FFFF00000000}"/>
  </bookViews>
  <sheets>
    <sheet name="Title" sheetId="33" r:id="rId1"/>
    <sheet name="General Caveats" sheetId="34" r:id="rId2"/>
    <sheet name="WaterSure" sheetId="17" r:id="rId3"/>
    <sheet name="WaterSure per 10,000 metered" sheetId="18" r:id="rId4"/>
    <sheet name="WaterSure Financial" sheetId="19" r:id="rId5"/>
    <sheet name="WaterSure avg bill reduction" sheetId="20" r:id="rId6"/>
    <sheet name="Social Tariffs" sheetId="21" r:id="rId7"/>
    <sheet name="Social tariff per 10,000 conn" sheetId="22" r:id="rId8"/>
    <sheet name="Social tariffs Financial" sheetId="23" r:id="rId9"/>
    <sheet name="Social Tariff avg bill reductio" sheetId="24" r:id="rId10"/>
    <sheet name="Water Direct" sheetId="25" r:id="rId11"/>
    <sheet name="Water Direct per 10,000" sheetId="26" r:id="rId12"/>
    <sheet name="Financial Hardship Funds" sheetId="35" r:id="rId13"/>
    <sheet name="Financial Hardship per 10,000" sheetId="36" r:id="rId14"/>
    <sheet name="Financial Hardship Financials" sheetId="37" r:id="rId15"/>
    <sheet name="Financial Hardship avg bill red" sheetId="38" r:id="rId16"/>
    <sheet name="Debt Support schemes" sheetId="39" r:id="rId17"/>
    <sheet name="Debt Support per 10,000" sheetId="40" r:id="rId18"/>
    <sheet name=" Debt Support schemes Financial" sheetId="41" r:id="rId19"/>
    <sheet name="Debt Support avg bill red" sheetId="42" r:id="rId20"/>
    <sheet name="Priority Services" sheetId="27" r:id="rId21"/>
    <sheet name="Priority Services per 10,000" sheetId="28" r:id="rId22"/>
    <sheet name="Priority Services % of HH conn" sheetId="29" r:id="rId23"/>
    <sheet name="Priority Services Actual contac" sheetId="30" r:id="rId24"/>
    <sheet name="Priority Services Attempted con" sheetId="31" r:id="rId25"/>
    <sheet name="Internal Flooding" sheetId="6" r:id="rId26"/>
    <sheet name="External Flooding" sheetId="13" r:id="rId27"/>
    <sheet name="Sewer Blockages" sheetId="16" r:id="rId28"/>
    <sheet name="Annual Leakage" sheetId="1" r:id="rId29"/>
    <sheet name="Annual Leakage(lpd)" sheetId="12" r:id="rId30"/>
    <sheet name="3 year RA Leakage" sheetId="14" r:id="rId31"/>
    <sheet name="3 year RA Leakage(lpd)" sheetId="15" r:id="rId32"/>
    <sheet name="Supply Interruptions" sheetId="5" r:id="rId33"/>
    <sheet name="Household Metering" sheetId="8" r:id="rId34"/>
    <sheet name="Non household Metering" sheetId="9" r:id="rId35"/>
    <sheet name="PCC Measured" sheetId="2" r:id="rId36"/>
    <sheet name="PCC Unmeasured" sheetId="3" r:id="rId37"/>
    <sheet name="PCC Average" sheetId="4" r:id="rId38"/>
    <sheet name="PCC Average 3 year RA" sheetId="32" r:id="rId39"/>
  </sheets>
  <definedNames>
    <definedName name="_xlnm.Print_Area" localSheetId="30">'3 year RA Leakage'!$B$1:$J$31</definedName>
    <definedName name="_xlnm.Print_Area" localSheetId="31">'3 year RA Leakage(lpd)'!$B$1:$J$31</definedName>
    <definedName name="_xlnm.Print_Area" localSheetId="28">'Annual Leakage'!$A$1:$I$30</definedName>
    <definedName name="_xlnm.Print_Area" localSheetId="29">'Annual Leakage(lpd)'!$B$1:$J$32</definedName>
    <definedName name="_xlnm.Print_Area" localSheetId="26">'External Flooding'!$B$1:$U$50</definedName>
    <definedName name="_xlnm.Print_Area" localSheetId="1">'General Caveats'!$B$1:$B$21</definedName>
    <definedName name="_xlnm.Print_Area" localSheetId="25">'Internal Flooding'!$B$1:$U$48</definedName>
    <definedName name="_xlnm.Print_Area" localSheetId="37">'PCC Average'!$B$1:$J$32</definedName>
    <definedName name="_xlnm.Print_Area" localSheetId="38">'PCC Average 3 year RA'!$B$1:$K$31</definedName>
    <definedName name="_xlnm.Print_Area" localSheetId="35">'PCC Measured'!$B$1:$J$30</definedName>
    <definedName name="_xlnm.Print_Area" localSheetId="36">'PCC Unmeasured'!$B$1:$J$30</definedName>
    <definedName name="_xlnm.Print_Area" localSheetId="32">'Supply Interruptions'!$B$1:$J$31</definedName>
    <definedName name="_xlnm.Print_Area" localSheetId="0">Title!$A$1:$A$23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4" l="1"/>
  <c r="D25" i="14"/>
  <c r="E25" i="14"/>
  <c r="F25" i="14"/>
  <c r="C25" i="41"/>
  <c r="C25" i="39"/>
  <c r="C25" i="37"/>
  <c r="C25" i="35"/>
  <c r="N25" i="29"/>
  <c r="M25" i="29"/>
  <c r="L25" i="29"/>
  <c r="C25" i="27"/>
  <c r="D25" i="27"/>
  <c r="E25" i="27"/>
  <c r="F25" i="27"/>
  <c r="G25" i="27"/>
  <c r="G25" i="14" l="1"/>
  <c r="G25" i="1"/>
  <c r="G16" i="16"/>
  <c r="G16" i="13"/>
  <c r="G16" i="6"/>
  <c r="G25" i="29"/>
  <c r="G24" i="29"/>
  <c r="G23" i="29"/>
  <c r="G22" i="29"/>
  <c r="G21" i="29"/>
  <c r="G20" i="29"/>
  <c r="G19" i="29"/>
  <c r="G18" i="29"/>
  <c r="G17" i="29"/>
  <c r="G15" i="29"/>
  <c r="G14" i="29"/>
  <c r="G13" i="29"/>
  <c r="G12" i="29"/>
  <c r="G11" i="29"/>
  <c r="G10" i="29"/>
  <c r="G9" i="29"/>
  <c r="G8" i="29"/>
  <c r="G7" i="29"/>
  <c r="G6" i="29"/>
  <c r="G5" i="29"/>
  <c r="G25" i="25"/>
  <c r="G25" i="21"/>
  <c r="G25" i="23"/>
  <c r="G25" i="19"/>
  <c r="G25" i="17"/>
  <c r="F16" i="16" l="1"/>
  <c r="F16" i="13"/>
  <c r="F16" i="6"/>
  <c r="D25" i="29"/>
  <c r="E25" i="29"/>
  <c r="F25" i="29"/>
  <c r="C25" i="29"/>
  <c r="F22" i="29"/>
  <c r="E22" i="29"/>
  <c r="D22" i="29"/>
  <c r="C22" i="29"/>
  <c r="F24" i="29"/>
  <c r="E24" i="29"/>
  <c r="D24" i="29"/>
  <c r="C24" i="29"/>
  <c r="F23" i="29"/>
  <c r="E23" i="29"/>
  <c r="D23" i="29"/>
  <c r="C23" i="29"/>
  <c r="F21" i="29"/>
  <c r="E21" i="29"/>
  <c r="D21" i="29"/>
  <c r="C21" i="29"/>
  <c r="F20" i="29"/>
  <c r="E20" i="29"/>
  <c r="D20" i="29"/>
  <c r="C20" i="29"/>
  <c r="F19" i="29"/>
  <c r="E19" i="29"/>
  <c r="D19" i="29"/>
  <c r="C19" i="29"/>
  <c r="F18" i="29"/>
  <c r="E18" i="29"/>
  <c r="D18" i="29"/>
  <c r="C18" i="29"/>
  <c r="F17" i="29"/>
  <c r="E17" i="29"/>
  <c r="D17" i="29"/>
  <c r="C17" i="29"/>
  <c r="F15" i="29"/>
  <c r="E15" i="29"/>
  <c r="D15" i="29"/>
  <c r="C15" i="29"/>
  <c r="F14" i="29"/>
  <c r="E14" i="29"/>
  <c r="D14" i="29"/>
  <c r="C14" i="29"/>
  <c r="F13" i="29"/>
  <c r="E13" i="29"/>
  <c r="D13" i="29"/>
  <c r="C13" i="29"/>
  <c r="F12" i="29"/>
  <c r="E12" i="29"/>
  <c r="D12" i="29"/>
  <c r="C12" i="29"/>
  <c r="F11" i="29"/>
  <c r="E11" i="29"/>
  <c r="D11" i="29"/>
  <c r="C11" i="29"/>
  <c r="F10" i="29"/>
  <c r="E10" i="29"/>
  <c r="D10" i="29"/>
  <c r="C10" i="29"/>
  <c r="F9" i="29"/>
  <c r="E9" i="29"/>
  <c r="D9" i="29"/>
  <c r="C9" i="29"/>
  <c r="F8" i="29"/>
  <c r="E8" i="29"/>
  <c r="D8" i="29"/>
  <c r="C8" i="29"/>
  <c r="F7" i="29"/>
  <c r="E7" i="29"/>
  <c r="D7" i="29"/>
  <c r="C7" i="29"/>
  <c r="F6" i="29"/>
  <c r="E6" i="29"/>
  <c r="D6" i="29"/>
  <c r="C6" i="29"/>
  <c r="D5" i="29"/>
  <c r="E5" i="29"/>
  <c r="F5" i="29"/>
  <c r="C5" i="29"/>
  <c r="C25" i="25" l="1"/>
  <c r="D25" i="25"/>
  <c r="E25" i="25"/>
  <c r="F25" i="1" l="1"/>
  <c r="F25" i="25" l="1"/>
  <c r="F25" i="23"/>
  <c r="F25" i="21"/>
  <c r="F25" i="19"/>
  <c r="F25" i="17"/>
  <c r="D25" i="1" l="1"/>
  <c r="E25" i="1"/>
  <c r="C25" i="1"/>
  <c r="D16" i="16"/>
  <c r="E16" i="16"/>
  <c r="C16" i="16"/>
  <c r="D16" i="13"/>
  <c r="E16" i="13"/>
  <c r="C16" i="13"/>
  <c r="D16" i="6"/>
  <c r="E16" i="6"/>
  <c r="C16" i="6"/>
  <c r="D25" i="23" l="1"/>
  <c r="E25" i="23"/>
  <c r="C25" i="23"/>
  <c r="D25" i="21"/>
  <c r="E25" i="21"/>
  <c r="C25" i="21"/>
  <c r="D25" i="19"/>
  <c r="E25" i="19"/>
  <c r="C25" i="19"/>
  <c r="D25" i="17"/>
  <c r="E25" i="17"/>
  <c r="C25" i="17"/>
</calcChain>
</file>

<file path=xl/sharedStrings.xml><?xml version="1.0" encoding="utf-8"?>
<sst xmlns="http://schemas.openxmlformats.org/spreadsheetml/2006/main" count="1124" uniqueCount="105">
  <si>
    <t>CCW 2025-26 Company Performance Data Appendices</t>
  </si>
  <si>
    <t>CCW Data - General Caveats</t>
  </si>
  <si>
    <t>Appendix 1a - Watersure (Connected properties)</t>
  </si>
  <si>
    <t>Water and Sewerage Companies</t>
  </si>
  <si>
    <t>2021-22</t>
  </si>
  <si>
    <t>2022-23</t>
  </si>
  <si>
    <t>2023-24</t>
  </si>
  <si>
    <t>2024-25</t>
  </si>
  <si>
    <t>2025-26</t>
  </si>
  <si>
    <t>Anglian</t>
  </si>
  <si>
    <t>Dwr Cymru</t>
  </si>
  <si>
    <t>Hafren Dyfrdwy</t>
  </si>
  <si>
    <t>Northumbrian</t>
  </si>
  <si>
    <t>Severn Trent</t>
  </si>
  <si>
    <t>South West</t>
  </si>
  <si>
    <t xml:space="preserve">Southern </t>
  </si>
  <si>
    <t>Thames</t>
  </si>
  <si>
    <t>United Utilities</t>
  </si>
  <si>
    <t>Wessex</t>
  </si>
  <si>
    <t>Yorkshire</t>
  </si>
  <si>
    <t>Water only companies</t>
  </si>
  <si>
    <t>Affinity</t>
  </si>
  <si>
    <t>Bristol</t>
  </si>
  <si>
    <t>Cambridge</t>
  </si>
  <si>
    <t>Essex and Suffolk</t>
  </si>
  <si>
    <t>Portsmouth</t>
  </si>
  <si>
    <t>SES Water</t>
  </si>
  <si>
    <t>South East</t>
  </si>
  <si>
    <t>South Staffs</t>
  </si>
  <si>
    <t>INDUSTRY</t>
  </si>
  <si>
    <t>Some customers who are receiving help from both a water company and a water and sewerage company may have been counted twice. For Dwr Cymru the data includes customers on Watersure Wales, previously Welsh Water Assist.</t>
  </si>
  <si>
    <t>Appendix 1b - Watersure per 10,000 metered connections</t>
  </si>
  <si>
    <t>Appendix 1c - Watersure (Total financial assistance provided (£))</t>
  </si>
  <si>
    <t>N/A</t>
  </si>
  <si>
    <t>Financial support data is based on company estimates.</t>
  </si>
  <si>
    <t>SES water were not able to provide this data for 2023-24 and 2024-25</t>
  </si>
  <si>
    <t>For Dwr Cymru the data also includes customers on Watersure Wales, previously Welsh Water Assist.</t>
  </si>
  <si>
    <t>Appendix 1d - Watersure (Average bill reduction (£))</t>
  </si>
  <si>
    <t>Financial support data is based on company estimates</t>
  </si>
  <si>
    <t>Appendix 2a - Social Tariffs (Connected properties)</t>
  </si>
  <si>
    <t>Some customers who are receiving help from both a water company and a water and sewerage company may have been counted twice.</t>
  </si>
  <si>
    <t>Appendix 2b - Social Tariffs per 10,000 connections</t>
  </si>
  <si>
    <t>Appendix 2c - Social Tariffs (Total financial assistance provided (£))</t>
  </si>
  <si>
    <t>Appendix 2d - Social Tariffs (Average bill reduction (£))</t>
  </si>
  <si>
    <t>Financial support data is estimated</t>
  </si>
  <si>
    <t>Appendix 3a - Water Direct (Connected properties)</t>
  </si>
  <si>
    <t>Dŵr Cymru Welsh Water</t>
  </si>
  <si>
    <t>Appendix 3b - Water Direct per 10,000 connections</t>
  </si>
  <si>
    <t>Appendix 2a - Financial Hardship Funds (Connected properties)</t>
  </si>
  <si>
    <t>Appendix 2b - Financial Hardship Funds per 10,000 connections</t>
  </si>
  <si>
    <t>Appendix 2c - Financial Hardship Funds (Total financial assistance provided (£))</t>
  </si>
  <si>
    <t>Appendix 2d - Financial Hardship Funds (Average bill reduction (£))</t>
  </si>
  <si>
    <t>Appendix 2a - Debt Support schemes (Connected properties)</t>
  </si>
  <si>
    <t>Appendix 2b - Debt Support schemes per 10,000 connections</t>
  </si>
  <si>
    <t>Appendix 2c - Debt Support schemes (Total financial assistance provided (£))</t>
  </si>
  <si>
    <t>Appendix 2d - Debt Support schemes (Average bill reduction (£))</t>
  </si>
  <si>
    <t>Appendix 4a - Priority Services Register (Connected properties)</t>
  </si>
  <si>
    <t>Appendix 4b - Priority Services Register per 10,000 connections</t>
  </si>
  <si>
    <t>Appendix 4c - Priority Services Register</t>
  </si>
  <si>
    <t>Percentage of households as reported to CCW</t>
  </si>
  <si>
    <t>Percentage of households as per Ofwat defintion</t>
  </si>
  <si>
    <r>
      <t xml:space="preserve">Appendix 4d -Priority Services Register </t>
    </r>
    <r>
      <rPr>
        <b/>
        <sz val="13.5"/>
        <rFont val="Arial"/>
        <family val="2"/>
      </rPr>
      <t>(% Actual contact achieved with households on PSR)</t>
    </r>
  </si>
  <si>
    <t>Appendix 4e - Priority Services Register (% Attempted contact with households on PSR)</t>
  </si>
  <si>
    <t>Southern</t>
  </si>
  <si>
    <t>If over 100% then some customers were contacted more than once.</t>
  </si>
  <si>
    <t>Appendix 5a - Number of properties flooded internally</t>
  </si>
  <si>
    <t>Industry</t>
  </si>
  <si>
    <t>Number of properties flooded internally (per 10,000 sewerage connections)</t>
  </si>
  <si>
    <t xml:space="preserve">Before 2020-21 sewer flooding data provided to CCW by companies was inconsistent as some companies did not include Incidents caused by sewers and laterals transferred under the Transfer of Private Sewers Regulations 2011, pumping stations transferred in 2016 and severe weather. These are now included so historical comparisons cannot be made.  However, sewer flooding data is now in line with the methodology used by all companies for the Common Performance Commitments. </t>
  </si>
  <si>
    <t>Link to reporting guidance</t>
  </si>
  <si>
    <t>Appendix 5b - Number of properties flooded externally</t>
  </si>
  <si>
    <t>Number of properties flooded externally (per 10,000 sewerage connections)</t>
  </si>
  <si>
    <t>Appendix 5c - Number of Sewer blockages</t>
  </si>
  <si>
    <t>Sewer Blockages (per 10,000 sewerage connections)</t>
  </si>
  <si>
    <t>Appendix 6a - Annual Leakage (Megalitres per day)</t>
  </si>
  <si>
    <t xml:space="preserve">Leakage data is not comparable with years previous to 2020-21 due to a change in reporting.  However, leakage data is now in line with the methodology used by all companies for the common performance commitments. </t>
  </si>
  <si>
    <t>Appendix 6b - Annual Leakage per property served (litres per day)</t>
  </si>
  <si>
    <t>Industry Average (Weighted)</t>
  </si>
  <si>
    <t>The weighted average is based on year end connections as reported to CCW</t>
  </si>
  <si>
    <t>Appendix 6c - 3 year rolling average Leakage (megalitres per day)</t>
  </si>
  <si>
    <t>Appendix 6d - 3 year rolling average Leakage per property served (litres per day)</t>
  </si>
  <si>
    <t>Appendix 7 - Supply Interruptions (hours per property served - for longer than 3 hours)</t>
  </si>
  <si>
    <t xml:space="preserve">Supply Interruptions data is not comparable with years previous to 2020-21 due to a change in reporting defintions. </t>
  </si>
  <si>
    <t>Appendix 8a - Percentage of Metered Household Connections</t>
  </si>
  <si>
    <t>Anglian*</t>
  </si>
  <si>
    <t>Essex &amp; Suffolk</t>
  </si>
  <si>
    <t>Industry Average(Weighted)</t>
  </si>
  <si>
    <t>The weighted average is based on year end water supply connections as reported to CCW.</t>
  </si>
  <si>
    <t>Appendix 8b - Percentage of Metered Non Household Connections</t>
  </si>
  <si>
    <t>Appendix 9a - Measured Water Consumption (litres per person per day)</t>
  </si>
  <si>
    <t>PCC(Per Capita Consumption) data is not comparable prior to 2020-21 due to a change in reporting methodology.  However, PCC data is now in line with the methodology used by all companies for the Common Performance Commitments.</t>
  </si>
  <si>
    <t>Appendix 9b - Unmeasured Water Consumption (litres per person per day)</t>
  </si>
  <si>
    <t>Appendix 9c - Average Water Consumption (litres per person per day)</t>
  </si>
  <si>
    <t>The weighted average is based on population data as reported by companies in their APR's</t>
  </si>
  <si>
    <t>Appendix 9d - Average Water Consumption (3 year rolling average (litres per person per day))</t>
  </si>
  <si>
    <t>1. There may be slight variation with normalised data compared with what has been submitted to Ofwat as CCW has used year end 
    connections data, rather than an average count for flooding and blockage data.</t>
  </si>
  <si>
    <t>2.  For WaterSure, Social Tariffs and Priority Services Register, some customers who are receiving help from both a water 
     company and a water and sewerage company may have been counted twice. 
     There may be some variation in the financial elements of this data as Ofwat ask each company to report the average value of the 
     bill reduction they provided, whereas CCW ask companies for the total value of the support they provided through the various schemes over 
     the year and divide that by the number of customers on the relevant schemes at the end of the year.
     As the numbers on these schemes grow over the course of the year the number at the end of the year will be higher - which might 
     have the effect of lowering the average value of support figure compared to Ofwat's approach.</t>
  </si>
  <si>
    <t>3.  For WaterSure, Social Tariffs, Priority Services Register, Financial hardship funds and Debt support schemes, the data published is 
     as provided to CCW based on our definitions and therefore it may differ to other regulator publications.</t>
  </si>
  <si>
    <t>5. Data has been updated retrospectively where companies have resubmitted this information following the 
    Ofwat's query process. CCW has published the latest available data as of 30/10/26 and 2025-26 data was validated against  
    company annual performance reports. Where Ofwat's query process has not been completed, there maybe instances where data 
    differs from other regulatory reports as these changes have not yet been communicated to CCW.</t>
  </si>
  <si>
    <r>
      <t xml:space="preserve">4.   There is a variation in the percentage of Households on the Priority Services Register, as reported to CCW and Ofwat. CCW is based 
      on the Total household connections as reported to CCW and aligned with APRs and RAG 4.14 4R.22 - Total </t>
    </r>
    <r>
      <rPr>
        <b/>
        <sz val="11"/>
        <color theme="1"/>
        <rFont val="Arial"/>
        <family val="2"/>
      </rPr>
      <t>connected</t>
    </r>
    <r>
      <rPr>
        <sz val="11"/>
        <color theme="1"/>
        <rFont val="Arial"/>
        <family val="2"/>
      </rPr>
      <t xml:space="preserve"> properties at 
      year end. 
      Ofwat's calculation uses - Total number of residential properties </t>
    </r>
    <r>
      <rPr>
        <b/>
        <sz val="11"/>
        <color theme="1"/>
        <rFont val="Arial"/>
        <family val="2"/>
      </rPr>
      <t>billed</t>
    </r>
    <r>
      <rPr>
        <sz val="11"/>
        <color theme="1"/>
        <rFont val="Arial"/>
        <family val="2"/>
      </rPr>
      <t xml:space="preserve"> for water services within the supply area at 
      the end of the reporting year and excludes unbilled and void properties, this is the same as RAG 4R.19 total column.
      We do this as CCW's connected property definition includes voids and unbilled properties where Ofwat's data excludes them, hence the         
      difference.</t>
    </r>
  </si>
  <si>
    <t>Northumbrian &amp; Essex and Suffolk*</t>
  </si>
  <si>
    <t>Cambridge &amp; South Staffs*</t>
  </si>
  <si>
    <t>Essex and Suffolk &amp; Northumbrian*</t>
  </si>
  <si>
    <t>South Staffs &amp; Cambridge*</t>
  </si>
  <si>
    <t>* Northumbrian &amp; Essex and Suffolk and South Staff &amp; Cambridge reported at company level until 2024-25, from 2025-26 this is on a regional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</si>
</sst>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hh:mm:ss;@"/>
    <numFmt numFmtId="165" formatCode="0.0"/>
  </numFmts>
  <fonts count="25">
    <font>
      <sz val="11"/>
      <color theme="1"/>
      <name val="Calibri"/>
      <family val="2"/>
      <scheme val="minor"/>
    </font>
    <font>
      <sz val="11"/>
      <color theme="1"/>
      <name val="Calibri"/>
      <family val="2"/>
      <scheme val="minor"/>
    </font>
    <font>
      <b/>
      <sz val="12"/>
      <color theme="1"/>
      <name val="Arial"/>
      <family val="2"/>
    </font>
    <font>
      <sz val="11"/>
      <color theme="1"/>
      <name val="Arial"/>
      <family val="2"/>
    </font>
    <font>
      <b/>
      <sz val="11"/>
      <color rgb="FFFFFFFF"/>
      <name val="Arial"/>
      <family val="2"/>
    </font>
    <font>
      <sz val="11"/>
      <color rgb="FFFFFFFF"/>
      <name val="Arial"/>
      <family val="2"/>
    </font>
    <font>
      <sz val="11"/>
      <name val="Arial"/>
      <family val="2"/>
    </font>
    <font>
      <b/>
      <sz val="12"/>
      <color rgb="FFFFFFFF"/>
      <name val="Arial"/>
      <family val="2"/>
    </font>
    <font>
      <b/>
      <sz val="11"/>
      <color theme="1"/>
      <name val="Arial"/>
      <family val="2"/>
    </font>
    <font>
      <b/>
      <sz val="26"/>
      <color theme="1"/>
      <name val="Arial"/>
      <family val="2"/>
    </font>
    <font>
      <sz val="12"/>
      <color rgb="FFFFFFFF"/>
      <name val="Arial"/>
      <family val="2"/>
    </font>
    <font>
      <b/>
      <sz val="11"/>
      <color rgb="FF2CCCD3"/>
      <name val="Arial"/>
      <family val="2"/>
    </font>
    <font>
      <b/>
      <sz val="12"/>
      <color theme="0"/>
      <name val="Arial"/>
      <family val="2"/>
    </font>
    <font>
      <b/>
      <sz val="14"/>
      <color theme="1"/>
      <name val="Arial"/>
      <family val="2"/>
    </font>
    <font>
      <b/>
      <sz val="11"/>
      <name val="Arial"/>
      <family val="2"/>
    </font>
    <font>
      <b/>
      <sz val="14"/>
      <name val="Arial"/>
      <family val="2"/>
    </font>
    <font>
      <u/>
      <sz val="11"/>
      <color theme="10"/>
      <name val="Calibri"/>
      <family val="2"/>
      <scheme val="minor"/>
    </font>
    <font>
      <u/>
      <sz val="11"/>
      <color theme="10"/>
      <name val="Arial"/>
      <family val="2"/>
    </font>
    <font>
      <b/>
      <sz val="13.5"/>
      <name val="Arial"/>
      <family val="2"/>
    </font>
    <font>
      <b/>
      <sz val="16"/>
      <color theme="1"/>
      <name val="Calibri"/>
      <family val="2"/>
      <scheme val="minor"/>
    </font>
    <font>
      <sz val="11"/>
      <name val="Trebuchet MS"/>
      <family val="2"/>
    </font>
    <font>
      <b/>
      <sz val="11"/>
      <color rgb="FFFFFFFF"/>
      <name val="Trebuchet MS"/>
      <family val="2"/>
    </font>
    <font>
      <sz val="11"/>
      <color rgb="FF000000"/>
      <name val="Calibri"/>
      <family val="2"/>
      <scheme val="minor"/>
    </font>
    <font>
      <sz val="11"/>
      <color rgb="FF1F497D"/>
      <name val="Inherit"/>
    </font>
    <font>
      <sz val="11"/>
      <color rgb="FF000000"/>
      <name val="Inherit"/>
    </font>
  </fonts>
  <fills count="10">
    <fill>
      <patternFill patternType="none"/>
    </fill>
    <fill>
      <patternFill patternType="gray125"/>
    </fill>
    <fill>
      <patternFill patternType="solid">
        <fgColor theme="4"/>
        <bgColor rgb="FF000000"/>
      </patternFill>
    </fill>
    <fill>
      <patternFill patternType="solid">
        <fgColor theme="0"/>
        <bgColor rgb="FF000000"/>
      </patternFill>
    </fill>
    <fill>
      <patternFill patternType="solid">
        <fgColor rgb="FF003B5C"/>
        <bgColor rgb="FF000000"/>
      </patternFill>
    </fill>
    <fill>
      <patternFill patternType="solid">
        <fgColor rgb="FF003B5C"/>
        <bgColor indexed="64"/>
      </patternFill>
    </fill>
    <fill>
      <patternFill patternType="solid">
        <fgColor theme="0"/>
        <bgColor indexed="64"/>
      </patternFill>
    </fill>
    <fill>
      <patternFill patternType="solid">
        <fgColor rgb="FF8031A7"/>
        <bgColor rgb="FF000000"/>
      </patternFill>
    </fill>
    <fill>
      <patternFill patternType="solid">
        <fgColor rgb="FF8031A7"/>
        <bgColor indexed="64"/>
      </patternFill>
    </fill>
    <fill>
      <patternFill patternType="solid">
        <fgColor theme="6"/>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7030A0"/>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0" fontId="16" fillId="0" borderId="0" applyNumberFormat="0" applyFill="0" applyBorder="0" applyAlignment="0" applyProtection="0"/>
    <xf numFmtId="9" fontId="1" fillId="0" borderId="0" applyFont="0" applyFill="0" applyBorder="0" applyAlignment="0" applyProtection="0"/>
  </cellStyleXfs>
  <cellXfs count="108">
    <xf numFmtId="0" fontId="0" fillId="0" borderId="0" xfId="0"/>
    <xf numFmtId="0" fontId="2" fillId="0" borderId="0" xfId="0" applyFont="1"/>
    <xf numFmtId="0" fontId="3" fillId="0" borderId="0" xfId="0" applyFont="1"/>
    <xf numFmtId="0" fontId="8" fillId="0" borderId="0" xfId="0" applyFont="1"/>
    <xf numFmtId="0" fontId="6"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xf>
    <xf numFmtId="0" fontId="5" fillId="0" borderId="0" xfId="0" applyFont="1"/>
    <xf numFmtId="4" fontId="6" fillId="0" borderId="0" xfId="0" applyNumberFormat="1" applyFont="1" applyAlignment="1">
      <alignment horizontal="center" vertical="center" wrapText="1"/>
    </xf>
    <xf numFmtId="4" fontId="5" fillId="0" borderId="0" xfId="0" applyNumberFormat="1" applyFont="1" applyAlignment="1">
      <alignment horizontal="center"/>
    </xf>
    <xf numFmtId="0" fontId="11" fillId="2" borderId="1" xfId="0" applyFont="1" applyFill="1" applyBorder="1" applyAlignment="1">
      <alignment horizontal="left"/>
    </xf>
    <xf numFmtId="0" fontId="11" fillId="2" borderId="1" xfId="0" applyFont="1" applyFill="1" applyBorder="1" applyAlignment="1">
      <alignment horizontal="center"/>
    </xf>
    <xf numFmtId="0" fontId="11" fillId="4" borderId="3" xfId="0" applyFont="1" applyFill="1" applyBorder="1" applyAlignment="1">
      <alignment horizontal="left"/>
    </xf>
    <xf numFmtId="0" fontId="12" fillId="7" borderId="1" xfId="0" applyFont="1" applyFill="1" applyBorder="1" applyAlignment="1">
      <alignment horizontal="left"/>
    </xf>
    <xf numFmtId="0" fontId="8" fillId="3" borderId="1" xfId="0" applyFont="1" applyFill="1" applyBorder="1"/>
    <xf numFmtId="0" fontId="8" fillId="3" borderId="4" xfId="0" applyFont="1" applyFill="1" applyBorder="1"/>
    <xf numFmtId="0" fontId="13" fillId="0" borderId="0" xfId="0" applyFont="1"/>
    <xf numFmtId="0" fontId="11" fillId="4" borderId="1" xfId="0" applyFont="1" applyFill="1" applyBorder="1" applyAlignment="1">
      <alignment horizontal="left"/>
    </xf>
    <xf numFmtId="2" fontId="11" fillId="4" borderId="1" xfId="0" applyNumberFormat="1" applyFont="1" applyFill="1" applyBorder="1" applyAlignment="1">
      <alignment horizontal="center"/>
    </xf>
    <xf numFmtId="2" fontId="11" fillId="4" borderId="2" xfId="0" applyNumberFormat="1" applyFont="1" applyFill="1" applyBorder="1" applyAlignment="1">
      <alignment horizontal="center"/>
    </xf>
    <xf numFmtId="0" fontId="7" fillId="7" borderId="1" xfId="0" applyFont="1" applyFill="1" applyBorder="1" applyAlignment="1">
      <alignment horizontal="left"/>
    </xf>
    <xf numFmtId="4" fontId="12" fillId="7" borderId="1" xfId="0" applyNumberFormat="1" applyFont="1" applyFill="1" applyBorder="1" applyAlignment="1">
      <alignment horizontal="center"/>
    </xf>
    <xf numFmtId="0" fontId="14" fillId="0" borderId="1" xfId="0" applyFont="1" applyBorder="1"/>
    <xf numFmtId="0" fontId="11" fillId="4" borderId="1" xfId="0" applyFont="1" applyFill="1" applyBorder="1" applyAlignment="1">
      <alignment horizontal="center"/>
    </xf>
    <xf numFmtId="2" fontId="6" fillId="3" borderId="1" xfId="0" applyNumberFormat="1" applyFont="1" applyFill="1" applyBorder="1" applyAlignment="1">
      <alignment horizontal="center" vertical="center" wrapText="1"/>
    </xf>
    <xf numFmtId="0" fontId="14" fillId="3" borderId="1" xfId="0" applyFont="1" applyFill="1" applyBorder="1"/>
    <xf numFmtId="0" fontId="15" fillId="6" borderId="0" xfId="0" applyFont="1" applyFill="1"/>
    <xf numFmtId="0" fontId="11" fillId="5" borderId="1" xfId="0" applyFont="1" applyFill="1" applyBorder="1" applyAlignment="1">
      <alignment horizontal="left"/>
    </xf>
    <xf numFmtId="0" fontId="11" fillId="5" borderId="1" xfId="0" applyFont="1" applyFill="1" applyBorder="1" applyAlignment="1">
      <alignment horizontal="center"/>
    </xf>
    <xf numFmtId="164" fontId="7" fillId="7" borderId="1" xfId="0" applyNumberFormat="1" applyFont="1" applyFill="1" applyBorder="1" applyAlignment="1">
      <alignment horizontal="center"/>
    </xf>
    <xf numFmtId="3"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3" fontId="6" fillId="0" borderId="1" xfId="1" applyNumberFormat="1" applyFont="1" applyFill="1" applyBorder="1" applyAlignment="1">
      <alignment horizontal="center" vertical="center" wrapText="1"/>
    </xf>
    <xf numFmtId="0" fontId="7" fillId="8" borderId="1" xfId="0" applyFont="1" applyFill="1" applyBorder="1"/>
    <xf numFmtId="3" fontId="10" fillId="8" borderId="1" xfId="0" applyNumberFormat="1" applyFont="1" applyFill="1" applyBorder="1" applyAlignment="1">
      <alignment horizontal="center"/>
    </xf>
    <xf numFmtId="4" fontId="6" fillId="0" borderId="1" xfId="0" applyNumberFormat="1" applyFont="1" applyBorder="1" applyAlignment="1">
      <alignment horizontal="center" vertical="center" wrapText="1"/>
    </xf>
    <xf numFmtId="4" fontId="10" fillId="8" borderId="1" xfId="0" applyNumberFormat="1" applyFont="1" applyFill="1" applyBorder="1" applyAlignment="1">
      <alignment horizontal="center"/>
    </xf>
    <xf numFmtId="0" fontId="6" fillId="0" borderId="0" xfId="0" applyFont="1" applyAlignment="1">
      <alignment horizontal="left" wrapText="1"/>
    </xf>
    <xf numFmtId="164" fontId="3" fillId="3" borderId="1" xfId="0" applyNumberFormat="1" applyFont="1" applyFill="1" applyBorder="1" applyAlignment="1">
      <alignment horizontal="center" vertical="center" wrapText="1"/>
    </xf>
    <xf numFmtId="164" fontId="3" fillId="3" borderId="4" xfId="0" applyNumberFormat="1" applyFont="1" applyFill="1" applyBorder="1" applyAlignment="1">
      <alignment horizontal="center" vertical="center" wrapText="1"/>
    </xf>
    <xf numFmtId="164" fontId="11" fillId="4" borderId="3" xfId="0" applyNumberFormat="1" applyFont="1" applyFill="1" applyBorder="1" applyAlignment="1">
      <alignment horizontal="center"/>
    </xf>
    <xf numFmtId="0" fontId="3" fillId="0" borderId="0" xfId="0" applyFont="1" applyAlignment="1">
      <alignment wrapText="1"/>
    </xf>
    <xf numFmtId="3" fontId="6" fillId="3" borderId="1" xfId="0" applyNumberFormat="1" applyFont="1" applyFill="1" applyBorder="1" applyAlignment="1">
      <alignment horizontal="center" vertical="center" wrapText="1"/>
    </xf>
    <xf numFmtId="3" fontId="6" fillId="3" borderId="2" xfId="0" applyNumberFormat="1" applyFont="1" applyFill="1" applyBorder="1" applyAlignment="1">
      <alignment horizontal="center" vertical="center" wrapText="1"/>
    </xf>
    <xf numFmtId="3" fontId="11" fillId="4" borderId="1" xfId="0" applyNumberFormat="1" applyFont="1" applyFill="1" applyBorder="1" applyAlignment="1">
      <alignment horizontal="center"/>
    </xf>
    <xf numFmtId="3" fontId="11" fillId="4" borderId="2" xfId="0" applyNumberFormat="1" applyFont="1" applyFill="1" applyBorder="1" applyAlignment="1">
      <alignment horizontal="center"/>
    </xf>
    <xf numFmtId="3" fontId="12" fillId="7" borderId="1" xfId="0" applyNumberFormat="1" applyFont="1" applyFill="1" applyBorder="1" applyAlignment="1">
      <alignment horizontal="center"/>
    </xf>
    <xf numFmtId="165" fontId="12" fillId="7" borderId="1" xfId="0" applyNumberFormat="1" applyFont="1" applyFill="1" applyBorder="1" applyAlignment="1">
      <alignment horizontal="center"/>
    </xf>
    <xf numFmtId="10" fontId="6" fillId="3" borderId="1" xfId="0" applyNumberFormat="1" applyFont="1" applyFill="1" applyBorder="1" applyAlignment="1">
      <alignment horizontal="center" vertical="center" wrapText="1"/>
    </xf>
    <xf numFmtId="10" fontId="11" fillId="4" borderId="1" xfId="0" applyNumberFormat="1" applyFont="1" applyFill="1" applyBorder="1" applyAlignment="1">
      <alignment horizontal="center"/>
    </xf>
    <xf numFmtId="49" fontId="3" fillId="0" borderId="0" xfId="0" applyNumberFormat="1" applyFont="1"/>
    <xf numFmtId="49" fontId="3" fillId="0" borderId="0" xfId="0" applyNumberFormat="1" applyFont="1" applyAlignment="1">
      <alignment horizontal="center" vertical="top"/>
    </xf>
    <xf numFmtId="0" fontId="16" fillId="0" borderId="0" xfId="2"/>
    <xf numFmtId="0" fontId="17" fillId="0" borderId="0" xfId="2" applyFont="1"/>
    <xf numFmtId="0" fontId="14" fillId="0" borderId="0" xfId="0" applyFont="1"/>
    <xf numFmtId="0" fontId="9" fillId="0" borderId="0" xfId="0" applyFont="1" applyAlignment="1">
      <alignment horizontal="center"/>
    </xf>
    <xf numFmtId="0" fontId="13" fillId="0" borderId="0" xfId="0" applyFont="1" applyAlignment="1">
      <alignment wrapText="1"/>
    </xf>
    <xf numFmtId="0" fontId="16" fillId="0" borderId="5" xfId="2" applyFill="1" applyBorder="1"/>
    <xf numFmtId="0" fontId="3" fillId="3" borderId="0" xfId="0" applyFont="1" applyFill="1" applyAlignment="1">
      <alignment horizontal="left" vertical="top" wrapText="1"/>
    </xf>
    <xf numFmtId="0" fontId="11" fillId="5" borderId="0" xfId="0" applyFont="1" applyFill="1" applyAlignment="1">
      <alignment horizontal="center"/>
    </xf>
    <xf numFmtId="0" fontId="3" fillId="0" borderId="0" xfId="0" applyFont="1" applyAlignment="1">
      <alignment horizontal="center"/>
    </xf>
    <xf numFmtId="165" fontId="3" fillId="3" borderId="1" xfId="0" applyNumberFormat="1" applyFont="1" applyFill="1" applyBorder="1" applyAlignment="1">
      <alignment horizontal="center" vertical="center" wrapText="1"/>
    </xf>
    <xf numFmtId="165" fontId="3" fillId="3" borderId="4" xfId="0" applyNumberFormat="1" applyFont="1" applyFill="1" applyBorder="1" applyAlignment="1">
      <alignment horizontal="center" vertical="center" wrapText="1"/>
    </xf>
    <xf numFmtId="165" fontId="11" fillId="4" borderId="3" xfId="0" applyNumberFormat="1" applyFont="1" applyFill="1" applyBorder="1" applyAlignment="1">
      <alignment horizontal="center"/>
    </xf>
    <xf numFmtId="165" fontId="6" fillId="3" borderId="1" xfId="0" applyNumberFormat="1" applyFont="1" applyFill="1" applyBorder="1" applyAlignment="1">
      <alignment horizontal="center" vertical="center" wrapText="1"/>
    </xf>
    <xf numFmtId="165" fontId="6" fillId="3" borderId="2" xfId="0" applyNumberFormat="1" applyFont="1" applyFill="1" applyBorder="1" applyAlignment="1">
      <alignment horizontal="center" vertical="center" wrapText="1"/>
    </xf>
    <xf numFmtId="165" fontId="11" fillId="4" borderId="1" xfId="0" applyNumberFormat="1" applyFont="1" applyFill="1" applyBorder="1" applyAlignment="1">
      <alignment horizontal="center"/>
    </xf>
    <xf numFmtId="165" fontId="11" fillId="4" borderId="2" xfId="0" applyNumberFormat="1" applyFont="1" applyFill="1" applyBorder="1" applyAlignment="1">
      <alignment horizontal="center"/>
    </xf>
    <xf numFmtId="165" fontId="7" fillId="7" borderId="1" xfId="0" applyNumberFormat="1" applyFont="1" applyFill="1" applyBorder="1" applyAlignment="1">
      <alignment horizontal="center"/>
    </xf>
    <xf numFmtId="0" fontId="3" fillId="0" borderId="0" xfId="0" applyFont="1" applyAlignment="1">
      <alignment horizontal="left" vertical="top" wrapText="1"/>
    </xf>
    <xf numFmtId="3" fontId="6" fillId="3" borderId="2" xfId="0" applyNumberFormat="1" applyFont="1" applyFill="1" applyBorder="1" applyAlignment="1">
      <alignment horizontal="center" wrapText="1"/>
    </xf>
    <xf numFmtId="3" fontId="6" fillId="3" borderId="1" xfId="0" applyNumberFormat="1" applyFont="1" applyFill="1" applyBorder="1" applyAlignment="1">
      <alignment horizontal="center" wrapText="1"/>
    </xf>
    <xf numFmtId="0" fontId="3" fillId="0" borderId="6" xfId="0" applyFont="1" applyBorder="1"/>
    <xf numFmtId="0" fontId="19" fillId="0" borderId="0" xfId="0" applyFont="1"/>
    <xf numFmtId="4" fontId="6" fillId="3" borderId="1" xfId="0" applyNumberFormat="1" applyFont="1" applyFill="1" applyBorder="1" applyAlignment="1">
      <alignment horizontal="center" vertical="center" wrapText="1"/>
    </xf>
    <xf numFmtId="4" fontId="11" fillId="4" borderId="1" xfId="0" applyNumberFormat="1" applyFont="1" applyFill="1" applyBorder="1" applyAlignment="1">
      <alignment horizontal="center"/>
    </xf>
    <xf numFmtId="10" fontId="6" fillId="3" borderId="1" xfId="3" applyNumberFormat="1" applyFont="1" applyFill="1" applyBorder="1" applyAlignment="1">
      <alignment horizontal="center" vertical="center" wrapText="1"/>
    </xf>
    <xf numFmtId="10" fontId="11" fillId="4" borderId="1" xfId="3" applyNumberFormat="1" applyFont="1" applyFill="1" applyBorder="1" applyAlignment="1">
      <alignment horizontal="center"/>
    </xf>
    <xf numFmtId="4" fontId="6" fillId="0" borderId="1" xfId="0" applyNumberFormat="1" applyFont="1" applyBorder="1" applyAlignment="1">
      <alignment horizontal="center" vertical="center"/>
    </xf>
    <xf numFmtId="4" fontId="6" fillId="0" borderId="1" xfId="1" applyNumberFormat="1" applyFont="1" applyFill="1" applyBorder="1" applyAlignment="1">
      <alignment horizontal="center" vertical="center" wrapText="1"/>
    </xf>
    <xf numFmtId="0" fontId="3" fillId="3" borderId="0" xfId="0" applyFont="1" applyFill="1" applyAlignment="1">
      <alignment vertical="top"/>
    </xf>
    <xf numFmtId="1" fontId="21" fillId="7" borderId="1" xfId="0" applyNumberFormat="1" applyFont="1" applyFill="1" applyBorder="1" applyAlignment="1">
      <alignment horizontal="center"/>
    </xf>
    <xf numFmtId="165" fontId="21" fillId="9" borderId="1" xfId="0" applyNumberFormat="1" applyFont="1" applyFill="1" applyBorder="1" applyAlignment="1">
      <alignment horizontal="center"/>
    </xf>
    <xf numFmtId="2" fontId="6" fillId="0" borderId="1"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0" xfId="0" applyFont="1" applyAlignment="1">
      <alignment horizontal="center" vertical="center"/>
    </xf>
    <xf numFmtId="0" fontId="22" fillId="0" borderId="0" xfId="0" applyFont="1"/>
    <xf numFmtId="165" fontId="23" fillId="0" borderId="0" xfId="0" applyNumberFormat="1"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9" fontId="0" fillId="0" borderId="0" xfId="3" applyFont="1"/>
    <xf numFmtId="0" fontId="3" fillId="0" borderId="0" xfId="0" applyFont="1" applyAlignment="1">
      <alignment vertical="top" wrapText="1"/>
    </xf>
    <xf numFmtId="0" fontId="3" fillId="0" borderId="0" xfId="0" applyFont="1" applyAlignment="1">
      <alignment horizontal="left" wrapText="1"/>
    </xf>
    <xf numFmtId="0" fontId="9" fillId="0" borderId="0" xfId="0" applyFont="1" applyAlignment="1">
      <alignment horizontal="center" wrapText="1"/>
    </xf>
    <xf numFmtId="0" fontId="3" fillId="3" borderId="0" xfId="0" applyFont="1" applyFill="1" applyAlignment="1">
      <alignment vertical="top" wrapText="1"/>
    </xf>
    <xf numFmtId="0" fontId="3" fillId="3" borderId="0" xfId="0" applyFont="1" applyFill="1" applyAlignment="1">
      <alignment wrapText="1"/>
    </xf>
    <xf numFmtId="0" fontId="3" fillId="3" borderId="0" xfId="0" applyFont="1" applyFill="1" applyAlignment="1">
      <alignment horizontal="left" wrapText="1"/>
    </xf>
    <xf numFmtId="0" fontId="3" fillId="3" borderId="0" xfId="0" applyFont="1" applyFill="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horizontal="left" vertical="top" wrapText="1"/>
    </xf>
    <xf numFmtId="0" fontId="13" fillId="0" borderId="0" xfId="0" applyFont="1" applyAlignment="1">
      <alignment wrapText="1"/>
    </xf>
    <xf numFmtId="0" fontId="13" fillId="0" borderId="0" xfId="0" applyFont="1"/>
    <xf numFmtId="0" fontId="3" fillId="0" borderId="0" xfId="0" applyFont="1" applyAlignment="1">
      <alignment wrapText="1"/>
    </xf>
    <xf numFmtId="0" fontId="15" fillId="6" borderId="0" xfId="0" applyFont="1" applyFill="1"/>
    <xf numFmtId="0" fontId="6" fillId="0" borderId="0" xfId="0" applyFont="1" applyAlignment="1">
      <alignment horizontal="left" vertical="top"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8031A7"/>
      <color rgb="FF2CCCD3"/>
      <color rgb="FF003B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3067050</xdr:colOff>
      <xdr:row>2</xdr:row>
      <xdr:rowOff>171450</xdr:rowOff>
    </xdr:from>
    <xdr:to>
      <xdr:col>0</xdr:col>
      <xdr:colOff>6750153</xdr:colOff>
      <xdr:row>9</xdr:row>
      <xdr:rowOff>447447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67050" y="533400"/>
          <a:ext cx="4121253" cy="17618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5630107</xdr:colOff>
      <xdr:row>0</xdr:row>
      <xdr:rowOff>161926</xdr:rowOff>
    </xdr:from>
    <xdr:to>
      <xdr:col>1</xdr:col>
      <xdr:colOff>7905954</xdr:colOff>
      <xdr:row>6</xdr:row>
      <xdr:rowOff>17145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896807" y="161926"/>
          <a:ext cx="2740667" cy="1171574"/>
        </a:xfrm>
        <a:prstGeom prst="rect">
          <a:avLst/>
        </a:prstGeom>
      </xdr:spPr>
    </xdr:pic>
    <xdr:clientData/>
  </xdr:twoCellAnchor>
</xdr:wsDr>
</file>

<file path=xl/theme/theme1.xml><?xml version="1.0" encoding="utf-8"?>
<a:theme xmlns:a="http://schemas.openxmlformats.org/drawingml/2006/main" name="Office Theme">
  <a:themeElements>
    <a:clrScheme name="CCW Brand">
      <a:dk1>
        <a:sysClr val="windowText" lastClr="000000"/>
      </a:dk1>
      <a:lt1>
        <a:sysClr val="window" lastClr="FFFFFF"/>
      </a:lt1>
      <a:dk2>
        <a:srgbClr val="44546A"/>
      </a:dk2>
      <a:lt2>
        <a:srgbClr val="E7E6E6"/>
      </a:lt2>
      <a:accent1>
        <a:srgbClr val="003B5C"/>
      </a:accent1>
      <a:accent2>
        <a:srgbClr val="2CCCD3"/>
      </a:accent2>
      <a:accent3>
        <a:srgbClr val="8031A7"/>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printerSettings" Target="../printerSettings/printerSettings26.bin"/><Relationship Id="rId1" Type="http://schemas.openxmlformats.org/officeDocument/2006/relationships/hyperlink" Target="https://www.ofwat.gov.uk/publication/internal-sewer-flooding-fd-pc-definition-2/" TargetMode="Externa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printerSettings" Target="../printerSettings/printerSettings27.bin"/><Relationship Id="rId1" Type="http://schemas.openxmlformats.org/officeDocument/2006/relationships/hyperlink" Target="https://www.ofwat.gov.uk/publication/external-sewer-flooding-pc-definition-3/" TargetMode="Externa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printerSettings" Target="../printerSettings/printerSettings28.bin"/><Relationship Id="rId1" Type="http://schemas.openxmlformats.org/officeDocument/2006/relationships/hyperlink" Target="https://www.ofwat.gov.uk/wp-content/uploads/2017/12/Sewer-blockages.pdf" TargetMode="Externa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printerSettings" Target="../printerSettings/printerSettings29.bin"/><Relationship Id="rId1" Type="http://schemas.openxmlformats.org/officeDocument/2006/relationships/hyperlink" Target="https://www.ofwat.gov.uk/publication/leakage-fd-pc-definition-2/" TargetMode="Externa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printerSettings" Target="../printerSettings/printerSettings30.bin"/><Relationship Id="rId1" Type="http://schemas.openxmlformats.org/officeDocument/2006/relationships/hyperlink" Target="https://www.ofwat.gov.uk/publication/leakage-fd-pc-definition-2/" TargetMode="Externa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printerSettings" Target="../printerSettings/printerSettings31.bin"/><Relationship Id="rId1" Type="http://schemas.openxmlformats.org/officeDocument/2006/relationships/hyperlink" Target="https://www.ofwat.gov.uk/publication/leakage-fd-pc-definition-2/" TargetMode="Externa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printerSettings" Target="../printerSettings/printerSettings32.bin"/><Relationship Id="rId1" Type="http://schemas.openxmlformats.org/officeDocument/2006/relationships/hyperlink" Target="https://www.ofwat.gov.uk/publication/leakage-fd-pc-definition-2/" TargetMode="Externa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printerSettings" Target="../printerSettings/printerSettings33.bin"/><Relationship Id="rId1" Type="http://schemas.openxmlformats.org/officeDocument/2006/relationships/hyperlink" Target="https://www.ofwat.gov.uk/publication/water-supply-interruptions-pc-definition-3/" TargetMode="External"/></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printerSettings" Target="../printerSettings/printerSettings36.bin"/><Relationship Id="rId1" Type="http://schemas.openxmlformats.org/officeDocument/2006/relationships/hyperlink" Target="https://www.ofwat.gov.uk/publication/per-capita-consumption-fd-pc-definition-2/" TargetMode="Externa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printerSettings" Target="../printerSettings/printerSettings37.bin"/><Relationship Id="rId1" Type="http://schemas.openxmlformats.org/officeDocument/2006/relationships/hyperlink" Target="https://www.ofwat.gov.uk/publication/per-capita-consumption-fd-pc-definition-2/" TargetMode="Externa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printerSettings" Target="../printerSettings/printerSettings38.bin"/><Relationship Id="rId1" Type="http://schemas.openxmlformats.org/officeDocument/2006/relationships/hyperlink" Target="https://www.ofwat.gov.uk/publication/per-capita-consumption-fd-pc-definition-2/" TargetMode="Externa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printerSettings" Target="../printerSettings/printerSettings39.bin"/><Relationship Id="rId1" Type="http://schemas.openxmlformats.org/officeDocument/2006/relationships/hyperlink" Target="https://www.ofwat.gov.uk/publication/per-capita-consumption-fd-pc-definitio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20"/>
  <sheetViews>
    <sheetView tabSelected="1" view="pageLayout" zoomScaleNormal="100" workbookViewId="0">
      <selection activeCell="G20" sqref="G20"/>
    </sheetView>
  </sheetViews>
  <sheetFormatPr defaultColWidth="9.140625" defaultRowHeight="14.25"/>
  <cols>
    <col min="1" max="1" width="99.5703125" style="2" customWidth="1"/>
    <col min="2" max="16384" width="9.140625" style="2"/>
  </cols>
  <sheetData>
    <row r="4" spans="2:2" ht="15">
      <c r="B4" s="3"/>
    </row>
    <row r="9" spans="2:2" ht="30.75" customHeight="1"/>
    <row r="10" spans="2:2" ht="36.75" customHeight="1"/>
    <row r="19" spans="1:1" ht="39.75" customHeight="1">
      <c r="A19" s="95" t="s">
        <v>0</v>
      </c>
    </row>
    <row r="20" spans="1:1" ht="39.75" customHeight="1">
      <c r="A20" s="95"/>
    </row>
  </sheetData>
  <mergeCells count="1">
    <mergeCell ref="A19:A20"/>
  </mergeCells>
  <pageMargins left="0.7" right="0.7" top="0.75" bottom="0.75" header="0.3" footer="0.3"/>
  <pageSetup paperSize="9" orientation="portrait" r:id="rId1"/>
  <headerFooter differentFirst="1">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
  <sheetViews>
    <sheetView view="pageLayout" topLeftCell="B8" zoomScale="90" zoomScaleNormal="100" zoomScalePageLayoutView="90" workbookViewId="0">
      <selection activeCell="B10" sqref="B10"/>
    </sheetView>
  </sheetViews>
  <sheetFormatPr defaultColWidth="9.140625" defaultRowHeight="14.25"/>
  <cols>
    <col min="1" max="1" width="3.7109375" style="52" customWidth="1"/>
    <col min="2" max="2" width="131.85546875" style="2" customWidth="1"/>
    <col min="3" max="13" width="9.140625" style="2"/>
    <col min="14" max="14" width="25.140625" style="2" customWidth="1"/>
    <col min="15" max="16384" width="9.140625" style="2"/>
  </cols>
  <sheetData>
    <row r="1" spans="2:16">
      <c r="B1" s="38"/>
      <c r="C1" s="38"/>
      <c r="D1" s="38"/>
      <c r="E1" s="38"/>
      <c r="F1" s="38"/>
      <c r="G1" s="38"/>
      <c r="H1" s="38"/>
      <c r="I1" s="4"/>
      <c r="J1" s="4"/>
      <c r="K1" s="4"/>
      <c r="L1" s="4"/>
      <c r="M1" s="4"/>
      <c r="N1" s="4"/>
      <c r="O1" s="4"/>
      <c r="P1" s="4"/>
    </row>
    <row r="2" spans="2:16" ht="15" customHeight="1">
      <c r="B2" s="38"/>
      <c r="C2" s="38"/>
      <c r="D2" s="38"/>
      <c r="E2" s="38"/>
      <c r="F2" s="38"/>
      <c r="G2" s="38"/>
      <c r="H2" s="38"/>
    </row>
    <row r="6" spans="2:16" ht="30.75" customHeight="1"/>
    <row r="8" spans="2:16" ht="33.75">
      <c r="B8" s="56" t="s">
        <v>1</v>
      </c>
    </row>
    <row r="10" spans="2:16" ht="35.25" customHeight="1">
      <c r="B10" s="93" t="s">
        <v>95</v>
      </c>
    </row>
    <row r="11" spans="2:16">
      <c r="B11" s="93"/>
    </row>
    <row r="12" spans="2:16" ht="142.5">
      <c r="B12" s="107" t="s">
        <v>96</v>
      </c>
    </row>
    <row r="13" spans="2:16">
      <c r="B13" s="93"/>
    </row>
    <row r="14" spans="2:16" ht="43.5" customHeight="1">
      <c r="B14" s="70" t="s">
        <v>97</v>
      </c>
    </row>
    <row r="15" spans="2:16">
      <c r="B15" s="93"/>
    </row>
    <row r="16" spans="2:16" ht="130.15" customHeight="1">
      <c r="B16" s="93" t="s">
        <v>99</v>
      </c>
    </row>
    <row r="17" spans="2:2">
      <c r="B17" s="93"/>
    </row>
    <row r="18" spans="2:2" ht="68.25" customHeight="1">
      <c r="B18" s="93" t="s">
        <v>98</v>
      </c>
    </row>
    <row r="19" spans="2:2">
      <c r="B19" s="42"/>
    </row>
  </sheetData>
  <pageMargins left="0.70866141732283472" right="0.70866141732283472" top="0.74803149606299213" bottom="0.74803149606299213" header="0.31496062992125984" footer="0.31496062992125984"/>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29"/>
  <sheetViews>
    <sheetView view="pageLayout" topLeftCell="A11" zoomScaleNormal="100" workbookViewId="0">
      <selection activeCell="I24" sqref="I24"/>
    </sheetView>
  </sheetViews>
  <sheetFormatPr defaultRowHeight="15"/>
  <cols>
    <col min="2" max="2" width="33.85546875" customWidth="1"/>
    <col min="3" max="7" width="14.7109375" customWidth="1"/>
  </cols>
  <sheetData>
    <row r="2" spans="2:7" ht="18">
      <c r="B2" s="27" t="s">
        <v>2</v>
      </c>
    </row>
    <row r="3" spans="2:7">
      <c r="B3" s="2"/>
    </row>
    <row r="4" spans="2:7">
      <c r="B4" s="11" t="s">
        <v>3</v>
      </c>
      <c r="C4" s="24" t="s">
        <v>4</v>
      </c>
      <c r="D4" s="24" t="s">
        <v>5</v>
      </c>
      <c r="E4" s="24" t="s">
        <v>6</v>
      </c>
      <c r="F4" s="24" t="s">
        <v>7</v>
      </c>
      <c r="G4" s="24" t="s">
        <v>8</v>
      </c>
    </row>
    <row r="5" spans="2:7">
      <c r="B5" s="15" t="s">
        <v>9</v>
      </c>
      <c r="C5" s="44">
        <v>40239</v>
      </c>
      <c r="D5" s="44">
        <v>38946</v>
      </c>
      <c r="E5" s="43">
        <v>36812</v>
      </c>
      <c r="F5" s="43">
        <v>42780</v>
      </c>
      <c r="G5" s="43">
        <v>45035</v>
      </c>
    </row>
    <row r="6" spans="2:7">
      <c r="B6" s="15" t="s">
        <v>10</v>
      </c>
      <c r="C6" s="44">
        <v>18496</v>
      </c>
      <c r="D6" s="44">
        <v>19705</v>
      </c>
      <c r="E6" s="43">
        <v>25332</v>
      </c>
      <c r="F6" s="43">
        <v>30419</v>
      </c>
      <c r="G6" s="43">
        <v>27836</v>
      </c>
    </row>
    <row r="7" spans="2:7">
      <c r="B7" s="15" t="s">
        <v>11</v>
      </c>
      <c r="C7" s="44">
        <v>902</v>
      </c>
      <c r="D7" s="44">
        <v>1017</v>
      </c>
      <c r="E7" s="43">
        <v>959</v>
      </c>
      <c r="F7" s="43">
        <v>971</v>
      </c>
      <c r="G7" s="43">
        <v>956</v>
      </c>
    </row>
    <row r="8" spans="2:7">
      <c r="B8" s="15" t="s">
        <v>12</v>
      </c>
      <c r="C8" s="44">
        <v>4600</v>
      </c>
      <c r="D8" s="44">
        <v>7344</v>
      </c>
      <c r="E8" s="43">
        <v>8331</v>
      </c>
      <c r="F8" s="43">
        <v>9203</v>
      </c>
      <c r="G8" s="43">
        <v>10390</v>
      </c>
    </row>
    <row r="9" spans="2:7">
      <c r="B9" s="15" t="s">
        <v>13</v>
      </c>
      <c r="C9" s="44">
        <v>16710</v>
      </c>
      <c r="D9" s="44">
        <v>17176</v>
      </c>
      <c r="E9" s="43">
        <v>17530</v>
      </c>
      <c r="F9" s="43">
        <v>21341</v>
      </c>
      <c r="G9" s="43">
        <v>20887</v>
      </c>
    </row>
    <row r="10" spans="2:7">
      <c r="B10" s="15" t="s">
        <v>14</v>
      </c>
      <c r="C10" s="44">
        <v>17140</v>
      </c>
      <c r="D10" s="44">
        <v>19062</v>
      </c>
      <c r="E10" s="43">
        <v>20531</v>
      </c>
      <c r="F10" s="43">
        <v>20471</v>
      </c>
      <c r="G10" s="43">
        <v>21090</v>
      </c>
    </row>
    <row r="11" spans="2:7">
      <c r="B11" s="15" t="s">
        <v>15</v>
      </c>
      <c r="C11" s="44">
        <v>15114</v>
      </c>
      <c r="D11" s="44">
        <v>16658</v>
      </c>
      <c r="E11" s="43">
        <v>16692</v>
      </c>
      <c r="F11" s="43">
        <v>17742</v>
      </c>
      <c r="G11" s="43">
        <v>18480</v>
      </c>
    </row>
    <row r="12" spans="2:7">
      <c r="B12" s="15" t="s">
        <v>16</v>
      </c>
      <c r="C12" s="44">
        <v>19014</v>
      </c>
      <c r="D12" s="44">
        <v>22629</v>
      </c>
      <c r="E12" s="43">
        <v>24869</v>
      </c>
      <c r="F12" s="43">
        <v>28843</v>
      </c>
      <c r="G12" s="43">
        <v>31004</v>
      </c>
    </row>
    <row r="13" spans="2:7">
      <c r="B13" s="15" t="s">
        <v>17</v>
      </c>
      <c r="C13" s="44">
        <v>27284</v>
      </c>
      <c r="D13" s="44">
        <v>28964</v>
      </c>
      <c r="E13" s="43">
        <v>28932</v>
      </c>
      <c r="F13" s="43">
        <v>27804</v>
      </c>
      <c r="G13" s="43">
        <v>28068</v>
      </c>
    </row>
    <row r="14" spans="2:7">
      <c r="B14" s="15" t="s">
        <v>18</v>
      </c>
      <c r="C14" s="44">
        <v>8528</v>
      </c>
      <c r="D14" s="44">
        <v>8815</v>
      </c>
      <c r="E14" s="43">
        <v>9496</v>
      </c>
      <c r="F14" s="43">
        <v>11360</v>
      </c>
      <c r="G14" s="43">
        <v>15564</v>
      </c>
    </row>
    <row r="15" spans="2:7">
      <c r="B15" s="16" t="s">
        <v>19</v>
      </c>
      <c r="C15" s="44">
        <v>12355</v>
      </c>
      <c r="D15" s="44">
        <v>12680</v>
      </c>
      <c r="E15" s="43">
        <v>12682</v>
      </c>
      <c r="F15" s="43">
        <v>17425</v>
      </c>
      <c r="G15" s="43">
        <v>17392</v>
      </c>
    </row>
    <row r="16" spans="2:7">
      <c r="B16" s="13" t="s">
        <v>20</v>
      </c>
      <c r="C16" s="46"/>
      <c r="D16" s="46"/>
      <c r="E16" s="45"/>
      <c r="F16" s="45"/>
      <c r="G16" s="45"/>
    </row>
    <row r="17" spans="2:8">
      <c r="B17" s="15" t="s">
        <v>21</v>
      </c>
      <c r="C17" s="44">
        <v>2800</v>
      </c>
      <c r="D17" s="44">
        <v>2781</v>
      </c>
      <c r="E17" s="43">
        <v>2823</v>
      </c>
      <c r="F17" s="43">
        <v>3146</v>
      </c>
      <c r="G17" s="43">
        <v>3589</v>
      </c>
    </row>
    <row r="18" spans="2:8">
      <c r="B18" s="15" t="s">
        <v>22</v>
      </c>
      <c r="C18" s="44">
        <v>3197</v>
      </c>
      <c r="D18" s="44">
        <v>3346</v>
      </c>
      <c r="E18" s="43">
        <v>3488</v>
      </c>
      <c r="F18" s="43">
        <v>4217</v>
      </c>
      <c r="G18" s="43">
        <v>5972</v>
      </c>
    </row>
    <row r="19" spans="2:8">
      <c r="B19" s="15" t="s">
        <v>23</v>
      </c>
      <c r="C19" s="44">
        <v>380</v>
      </c>
      <c r="D19" s="44">
        <v>315</v>
      </c>
      <c r="E19" s="43">
        <v>334</v>
      </c>
      <c r="F19" s="43">
        <v>330</v>
      </c>
      <c r="G19" s="43">
        <v>331</v>
      </c>
    </row>
    <row r="20" spans="2:8">
      <c r="B20" s="15" t="s">
        <v>24</v>
      </c>
      <c r="C20" s="44">
        <v>6200</v>
      </c>
      <c r="D20" s="44">
        <v>10977</v>
      </c>
      <c r="E20" s="43">
        <v>12678</v>
      </c>
      <c r="F20" s="43">
        <v>14990</v>
      </c>
      <c r="G20" s="43">
        <v>16274</v>
      </c>
    </row>
    <row r="21" spans="2:8">
      <c r="B21" s="15" t="s">
        <v>25</v>
      </c>
      <c r="C21" s="44">
        <v>248</v>
      </c>
      <c r="D21" s="44">
        <v>234</v>
      </c>
      <c r="E21" s="43">
        <v>174</v>
      </c>
      <c r="F21" s="43">
        <v>232</v>
      </c>
      <c r="G21" s="43">
        <v>259</v>
      </c>
    </row>
    <row r="22" spans="2:8">
      <c r="B22" s="15" t="s">
        <v>26</v>
      </c>
      <c r="C22" s="44">
        <v>359</v>
      </c>
      <c r="D22" s="44">
        <v>344</v>
      </c>
      <c r="E22" s="43">
        <v>564</v>
      </c>
      <c r="F22" s="43">
        <v>725</v>
      </c>
      <c r="G22" s="43">
        <v>859</v>
      </c>
    </row>
    <row r="23" spans="2:8">
      <c r="B23" s="15" t="s">
        <v>27</v>
      </c>
      <c r="C23" s="44">
        <v>6208</v>
      </c>
      <c r="D23" s="44">
        <v>6638</v>
      </c>
      <c r="E23" s="43">
        <v>7060</v>
      </c>
      <c r="F23" s="43">
        <v>7381</v>
      </c>
      <c r="G23" s="43">
        <v>7897</v>
      </c>
    </row>
    <row r="24" spans="2:8">
      <c r="B24" s="15" t="s">
        <v>28</v>
      </c>
      <c r="C24" s="44">
        <v>1509</v>
      </c>
      <c r="D24" s="44">
        <v>1316</v>
      </c>
      <c r="E24" s="43">
        <v>1403</v>
      </c>
      <c r="F24" s="43">
        <v>1499</v>
      </c>
      <c r="G24" s="43">
        <v>1523</v>
      </c>
    </row>
    <row r="25" spans="2:8" ht="15.75">
      <c r="B25" s="14" t="s">
        <v>29</v>
      </c>
      <c r="C25" s="47">
        <f>SUM(C5:C24)</f>
        <v>201283</v>
      </c>
      <c r="D25" s="47">
        <f>SUM(D5:D24)</f>
        <v>218947</v>
      </c>
      <c r="E25" s="47">
        <f>SUM(E5:E24)</f>
        <v>230690</v>
      </c>
      <c r="F25" s="47">
        <f>SUM(F5:F24)</f>
        <v>260879</v>
      </c>
      <c r="G25" s="47">
        <f>SUM(G5:G24)</f>
        <v>273406</v>
      </c>
    </row>
    <row r="27" spans="2:8" ht="15" customHeight="1">
      <c r="B27" s="99" t="s">
        <v>30</v>
      </c>
      <c r="C27" s="99"/>
      <c r="D27" s="99"/>
      <c r="E27" s="99"/>
      <c r="F27" s="99"/>
      <c r="G27" s="99"/>
      <c r="H27" s="81"/>
    </row>
    <row r="28" spans="2:8">
      <c r="B28" s="99"/>
      <c r="C28" s="99"/>
      <c r="D28" s="99"/>
      <c r="E28" s="99"/>
      <c r="F28" s="99"/>
      <c r="G28" s="99"/>
      <c r="H28" s="81"/>
    </row>
    <row r="29" spans="2:8">
      <c r="B29" s="99"/>
      <c r="C29" s="99"/>
      <c r="D29" s="99"/>
      <c r="E29" s="99"/>
      <c r="F29" s="99"/>
      <c r="G29" s="99"/>
    </row>
  </sheetData>
  <mergeCells count="1">
    <mergeCell ref="B27:G29"/>
  </mergeCells>
  <pageMargins left="0.7" right="0.7" top="0.75" bottom="0.75" header="0.3" footer="0.3"/>
  <pageSetup paperSize="9"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28"/>
  <sheetViews>
    <sheetView view="pageLayout" zoomScaleNormal="100" workbookViewId="0">
      <selection activeCell="J21" sqref="J21"/>
    </sheetView>
  </sheetViews>
  <sheetFormatPr defaultRowHeight="15"/>
  <cols>
    <col min="2" max="2" width="33.85546875" customWidth="1"/>
    <col min="3" max="7" width="11.42578125" customWidth="1"/>
  </cols>
  <sheetData>
    <row r="2" spans="2:7" ht="18">
      <c r="B2" s="27" t="s">
        <v>31</v>
      </c>
    </row>
    <row r="3" spans="2:7">
      <c r="B3" s="2"/>
    </row>
    <row r="4" spans="2:7">
      <c r="B4" s="11" t="s">
        <v>3</v>
      </c>
      <c r="C4" s="24" t="s">
        <v>4</v>
      </c>
      <c r="D4" s="24" t="s">
        <v>5</v>
      </c>
      <c r="E4" s="24" t="s">
        <v>6</v>
      </c>
      <c r="F4" s="24" t="s">
        <v>7</v>
      </c>
      <c r="G4" s="24" t="s">
        <v>8</v>
      </c>
    </row>
    <row r="5" spans="2:7" ht="16.5">
      <c r="B5" s="15" t="s">
        <v>9</v>
      </c>
      <c r="C5" s="44">
        <v>166.75666390527786</v>
      </c>
      <c r="D5" s="44">
        <v>157.92021837804347</v>
      </c>
      <c r="E5" s="43">
        <v>146.71097913198528</v>
      </c>
      <c r="F5" s="43">
        <v>167.75148311839001</v>
      </c>
      <c r="G5" s="85">
        <v>172.84829112971818</v>
      </c>
    </row>
    <row r="6" spans="2:7" ht="16.5">
      <c r="B6" s="15" t="s">
        <v>10</v>
      </c>
      <c r="C6" s="44">
        <v>262.29471000239664</v>
      </c>
      <c r="D6" s="44">
        <v>271.20095020114701</v>
      </c>
      <c r="E6" s="43">
        <v>336.1661243490862</v>
      </c>
      <c r="F6" s="43">
        <v>391.36146030741298</v>
      </c>
      <c r="G6" s="85">
        <v>342.4034914429879</v>
      </c>
    </row>
    <row r="7" spans="2:7" ht="16.5">
      <c r="B7" s="15" t="s">
        <v>11</v>
      </c>
      <c r="C7" s="44">
        <v>164.45449241540257</v>
      </c>
      <c r="D7" s="44">
        <v>185.421528588098</v>
      </c>
      <c r="E7" s="43">
        <v>167.31218814334065</v>
      </c>
      <c r="F7" s="43">
        <v>162.900330498096</v>
      </c>
      <c r="G7" s="85">
        <v>153.06040762740358</v>
      </c>
    </row>
    <row r="8" spans="2:7" ht="16.5">
      <c r="B8" s="15" t="s">
        <v>12</v>
      </c>
      <c r="C8" s="44">
        <v>87.458457232814425</v>
      </c>
      <c r="D8" s="44">
        <v>134.33695821176727</v>
      </c>
      <c r="E8" s="43">
        <v>148.40003705102353</v>
      </c>
      <c r="F8" s="43">
        <v>163.02922940655401</v>
      </c>
      <c r="G8" s="85">
        <v>171.86507516409063</v>
      </c>
    </row>
    <row r="9" spans="2:7" ht="16.5">
      <c r="B9" s="15" t="s">
        <v>13</v>
      </c>
      <c r="C9" s="44">
        <v>82.767023953400823</v>
      </c>
      <c r="D9" s="44">
        <v>81.641189444064196</v>
      </c>
      <c r="E9" s="43">
        <v>80.125018797155732</v>
      </c>
      <c r="F9" s="43">
        <v>95.288784267639102</v>
      </c>
      <c r="G9" s="85">
        <v>82.980545835359479</v>
      </c>
    </row>
    <row r="10" spans="2:7" ht="16.5">
      <c r="B10" s="15" t="s">
        <v>14</v>
      </c>
      <c r="C10" s="44">
        <v>208.08243657977545</v>
      </c>
      <c r="D10" s="44">
        <v>227.95354827599814</v>
      </c>
      <c r="E10" s="43">
        <v>242.31172776488057</v>
      </c>
      <c r="F10" s="43">
        <v>238.53803254772299</v>
      </c>
      <c r="G10" s="85">
        <v>241.99544695147699</v>
      </c>
    </row>
    <row r="11" spans="2:7" ht="16.5">
      <c r="B11" s="15" t="s">
        <v>15</v>
      </c>
      <c r="C11" s="44">
        <v>93.038888704214642</v>
      </c>
      <c r="D11" s="44">
        <v>103.80510712652159</v>
      </c>
      <c r="E11" s="43">
        <v>100.55530722622294</v>
      </c>
      <c r="F11" s="43">
        <v>105.88534399308701</v>
      </c>
      <c r="G11" s="85">
        <v>111.21930786443281</v>
      </c>
    </row>
    <row r="12" spans="2:7" ht="16.5">
      <c r="B12" s="15" t="s">
        <v>16</v>
      </c>
      <c r="C12" s="44">
        <v>58.884976093269536</v>
      </c>
      <c r="D12" s="44">
        <v>66.351208390118956</v>
      </c>
      <c r="E12" s="43">
        <v>68.632083021942179</v>
      </c>
      <c r="F12" s="43">
        <v>73.272849720161901</v>
      </c>
      <c r="G12" s="85">
        <v>77.682591297214586</v>
      </c>
    </row>
    <row r="13" spans="2:7" ht="16.5">
      <c r="B13" s="15" t="s">
        <v>17</v>
      </c>
      <c r="C13" s="44">
        <v>179.14748018865507</v>
      </c>
      <c r="D13" s="44">
        <v>182.57805457674343</v>
      </c>
      <c r="E13" s="43">
        <v>177.18832046515303</v>
      </c>
      <c r="F13" s="43">
        <v>164.442186482549</v>
      </c>
      <c r="G13" s="85">
        <v>160.18387169615056</v>
      </c>
    </row>
    <row r="14" spans="2:7" ht="16.5">
      <c r="B14" s="15" t="s">
        <v>18</v>
      </c>
      <c r="C14" s="44">
        <v>101.16683511988649</v>
      </c>
      <c r="D14" s="44">
        <v>101.00408255866314</v>
      </c>
      <c r="E14" s="43">
        <v>105.58983419860807</v>
      </c>
      <c r="F14" s="43">
        <v>123.511823865181</v>
      </c>
      <c r="G14" s="85">
        <v>164.95990469548556</v>
      </c>
    </row>
    <row r="15" spans="2:7" ht="16.5">
      <c r="B15" s="16" t="s">
        <v>19</v>
      </c>
      <c r="C15" s="44">
        <v>93.211586151119718</v>
      </c>
      <c r="D15" s="44">
        <v>92.663912083286448</v>
      </c>
      <c r="E15" s="43">
        <v>90.353248285482636</v>
      </c>
      <c r="F15" s="43">
        <v>121.889969557237</v>
      </c>
      <c r="G15" s="85">
        <v>117.04600173025109</v>
      </c>
    </row>
    <row r="16" spans="2:7">
      <c r="B16" s="13" t="s">
        <v>20</v>
      </c>
      <c r="C16" s="46"/>
      <c r="D16" s="46"/>
      <c r="E16" s="45"/>
      <c r="F16" s="45"/>
      <c r="G16" s="45"/>
    </row>
    <row r="17" spans="2:10" ht="16.5">
      <c r="B17" s="15" t="s">
        <v>21</v>
      </c>
      <c r="C17" s="44">
        <v>30.268732291440326</v>
      </c>
      <c r="D17" s="44">
        <v>28.481654373434328</v>
      </c>
      <c r="E17" s="43">
        <v>27.377200213354023</v>
      </c>
      <c r="F17" s="43">
        <v>28.9975030440004</v>
      </c>
      <c r="G17" s="85">
        <v>31.979256698357823</v>
      </c>
    </row>
    <row r="18" spans="2:10" ht="16.5">
      <c r="B18" s="15" t="s">
        <v>22</v>
      </c>
      <c r="C18" s="44">
        <v>100.33140432583072</v>
      </c>
      <c r="D18" s="44">
        <v>99.924444457717271</v>
      </c>
      <c r="E18" s="43">
        <v>99.656858123262495</v>
      </c>
      <c r="F18" s="43">
        <v>117.18967107969</v>
      </c>
      <c r="G18" s="85">
        <v>162.01712954045408</v>
      </c>
    </row>
    <row r="19" spans="2:10" ht="16.5">
      <c r="B19" s="15" t="s">
        <v>23</v>
      </c>
      <c r="C19" s="44">
        <v>37.14819195839403</v>
      </c>
      <c r="D19" s="44">
        <v>30.155660648298841</v>
      </c>
      <c r="E19" s="43">
        <v>31.74180795255835</v>
      </c>
      <c r="F19" s="43">
        <v>30.9429150101268</v>
      </c>
      <c r="G19" s="85">
        <v>30.124868033055446</v>
      </c>
    </row>
    <row r="20" spans="2:10" ht="16.5">
      <c r="B20" s="15" t="s">
        <v>24</v>
      </c>
      <c r="C20" s="44">
        <v>126.17218025527481</v>
      </c>
      <c r="D20" s="44">
        <v>216.17927696037404</v>
      </c>
      <c r="E20" s="43">
        <v>243.93763600995146</v>
      </c>
      <c r="F20" s="43">
        <v>282.81204601968898</v>
      </c>
      <c r="G20" s="85">
        <v>295.53036204920903</v>
      </c>
    </row>
    <row r="21" spans="2:10" ht="16.5">
      <c r="B21" s="15" t="s">
        <v>25</v>
      </c>
      <c r="C21" s="44">
        <v>23.343593219062679</v>
      </c>
      <c r="D21" s="44">
        <v>20.916014158532661</v>
      </c>
      <c r="E21" s="43">
        <v>15.219235714473143</v>
      </c>
      <c r="F21" s="43">
        <v>19.143651651552499</v>
      </c>
      <c r="G21" s="85">
        <v>17.064958853023924</v>
      </c>
    </row>
    <row r="22" spans="2:10" ht="16.5">
      <c r="B22" s="15" t="s">
        <v>26</v>
      </c>
      <c r="C22" s="44">
        <v>18.911060072905034</v>
      </c>
      <c r="D22" s="44">
        <v>16.685502529502781</v>
      </c>
      <c r="E22" s="43">
        <v>25.645106286233947</v>
      </c>
      <c r="F22" s="43">
        <v>31.525165778889011</v>
      </c>
      <c r="G22" s="85">
        <v>39.055751061643527</v>
      </c>
    </row>
    <row r="23" spans="2:10" ht="16.5">
      <c r="B23" s="15" t="s">
        <v>27</v>
      </c>
      <c r="C23" s="44">
        <v>76.736996552521205</v>
      </c>
      <c r="D23" s="44">
        <v>81.189739123840653</v>
      </c>
      <c r="E23" s="43">
        <v>85.401745050388243</v>
      </c>
      <c r="F23" s="43">
        <v>88.384624595856792</v>
      </c>
      <c r="G23" s="85">
        <v>93.932174237819567</v>
      </c>
    </row>
    <row r="24" spans="2:10" ht="16.5">
      <c r="B24" s="15" t="s">
        <v>28</v>
      </c>
      <c r="C24" s="44">
        <v>64.935623795097769</v>
      </c>
      <c r="D24" s="44">
        <v>54.920061263411803</v>
      </c>
      <c r="E24" s="43">
        <v>57.519566081904912</v>
      </c>
      <c r="F24" s="43">
        <v>59.767548493849809</v>
      </c>
      <c r="G24" s="85">
        <v>54.967265062763019</v>
      </c>
    </row>
    <row r="25" spans="2:10" ht="16.5">
      <c r="B25" s="14" t="s">
        <v>29</v>
      </c>
      <c r="C25" s="47">
        <v>110.22322114786728</v>
      </c>
      <c r="D25" s="47">
        <v>115.99314404638686</v>
      </c>
      <c r="E25" s="47">
        <v>118.01951698713142</v>
      </c>
      <c r="F25" s="47">
        <v>129.020417331809</v>
      </c>
      <c r="G25" s="82">
        <v>130.50833799425257</v>
      </c>
      <c r="H25" s="92"/>
    </row>
    <row r="27" spans="2:10" ht="15" customHeight="1">
      <c r="B27" s="96" t="s">
        <v>30</v>
      </c>
      <c r="C27" s="96"/>
      <c r="D27" s="96"/>
      <c r="E27" s="96"/>
      <c r="F27" s="96"/>
      <c r="G27" s="96"/>
      <c r="H27" s="96"/>
      <c r="I27" s="96"/>
      <c r="J27" s="96"/>
    </row>
    <row r="28" spans="2:10">
      <c r="B28" s="96"/>
      <c r="C28" s="96"/>
      <c r="D28" s="96"/>
      <c r="E28" s="96"/>
      <c r="F28" s="96"/>
      <c r="G28" s="96"/>
      <c r="H28" s="96"/>
      <c r="I28" s="96"/>
      <c r="J28" s="96"/>
    </row>
  </sheetData>
  <mergeCells count="1">
    <mergeCell ref="B27:J28"/>
  </mergeCells>
  <pageMargins left="0.7" right="0.7" top="0.75" bottom="0.75" header="0.3" footer="0.3"/>
  <pageSetup paperSize="9"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29"/>
  <sheetViews>
    <sheetView view="pageLayout" zoomScaleNormal="100" workbookViewId="0">
      <selection activeCell="G28" sqref="G28"/>
    </sheetView>
  </sheetViews>
  <sheetFormatPr defaultRowHeight="15"/>
  <cols>
    <col min="2" max="2" width="33.85546875" customWidth="1"/>
    <col min="3" max="5" width="16.42578125" customWidth="1"/>
    <col min="6" max="7" width="14.7109375" customWidth="1"/>
  </cols>
  <sheetData>
    <row r="2" spans="2:7" ht="18">
      <c r="B2" s="27" t="s">
        <v>32</v>
      </c>
    </row>
    <row r="3" spans="2:7">
      <c r="B3" s="2"/>
    </row>
    <row r="4" spans="2:7">
      <c r="B4" s="11" t="s">
        <v>3</v>
      </c>
      <c r="C4" s="24" t="s">
        <v>4</v>
      </c>
      <c r="D4" s="24" t="s">
        <v>5</v>
      </c>
      <c r="E4" s="24" t="s">
        <v>6</v>
      </c>
      <c r="F4" s="24" t="s">
        <v>7</v>
      </c>
      <c r="G4" s="24" t="s">
        <v>8</v>
      </c>
    </row>
    <row r="5" spans="2:7">
      <c r="B5" s="15" t="s">
        <v>9</v>
      </c>
      <c r="C5" s="44">
        <v>10152556</v>
      </c>
      <c r="D5" s="44">
        <v>9823529</v>
      </c>
      <c r="E5" s="43">
        <v>12214487</v>
      </c>
      <c r="F5" s="43">
        <v>13979963</v>
      </c>
      <c r="G5" s="43">
        <v>16577441</v>
      </c>
    </row>
    <row r="6" spans="2:7">
      <c r="B6" s="15" t="s">
        <v>10</v>
      </c>
      <c r="C6" s="44">
        <v>2772000</v>
      </c>
      <c r="D6" s="44">
        <v>2109000</v>
      </c>
      <c r="E6" s="43">
        <v>3520934</v>
      </c>
      <c r="F6" s="43">
        <v>10348522.75</v>
      </c>
      <c r="G6" s="43">
        <v>15797015.399999999</v>
      </c>
    </row>
    <row r="7" spans="2:7">
      <c r="B7" s="15" t="s">
        <v>11</v>
      </c>
      <c r="C7" s="44">
        <v>62906</v>
      </c>
      <c r="D7" s="44">
        <v>49606</v>
      </c>
      <c r="E7" s="43">
        <v>57320</v>
      </c>
      <c r="F7" s="43">
        <v>107000</v>
      </c>
      <c r="G7" s="43">
        <v>123000</v>
      </c>
    </row>
    <row r="8" spans="2:7">
      <c r="B8" s="15" t="s">
        <v>12</v>
      </c>
      <c r="C8" s="44">
        <v>684480</v>
      </c>
      <c r="D8" s="44">
        <v>1146194</v>
      </c>
      <c r="E8" s="43">
        <v>1633841</v>
      </c>
      <c r="F8" s="43">
        <v>2413272</v>
      </c>
      <c r="G8" s="43">
        <v>2712351</v>
      </c>
    </row>
    <row r="9" spans="2:7">
      <c r="B9" s="15" t="s">
        <v>13</v>
      </c>
      <c r="C9" s="44">
        <v>3245352.73</v>
      </c>
      <c r="D9" s="44">
        <v>2923680</v>
      </c>
      <c r="E9" s="43">
        <v>3703203</v>
      </c>
      <c r="F9" s="43">
        <v>6636000</v>
      </c>
      <c r="G9" s="43">
        <v>8500000</v>
      </c>
    </row>
    <row r="10" spans="2:7">
      <c r="B10" s="15" t="s">
        <v>14</v>
      </c>
      <c r="C10" s="44">
        <v>5892922</v>
      </c>
      <c r="D10" s="44">
        <v>7647922.6200000001</v>
      </c>
      <c r="E10" s="43">
        <v>9088883.4800000004</v>
      </c>
      <c r="F10" s="43">
        <v>9341745.4299999997</v>
      </c>
      <c r="G10" s="43">
        <v>11732513.210000001</v>
      </c>
    </row>
    <row r="11" spans="2:7">
      <c r="B11" s="15" t="s">
        <v>15</v>
      </c>
      <c r="C11" s="44">
        <v>8805779.6199999992</v>
      </c>
      <c r="D11" s="44">
        <v>8194914.5399999991</v>
      </c>
      <c r="E11" s="43">
        <v>6452435.2300000004</v>
      </c>
      <c r="F11" s="43">
        <v>7128245.0099999998</v>
      </c>
      <c r="G11" s="43">
        <v>12791528.23</v>
      </c>
    </row>
    <row r="12" spans="2:7">
      <c r="B12" s="15" t="s">
        <v>16</v>
      </c>
      <c r="C12" s="44">
        <v>4468455.04</v>
      </c>
      <c r="D12" s="44">
        <v>5311158.79</v>
      </c>
      <c r="E12" s="43">
        <v>6482477.2648227001</v>
      </c>
      <c r="F12" s="43">
        <v>7944032.6752066398</v>
      </c>
      <c r="G12" s="43">
        <v>13876466.23</v>
      </c>
    </row>
    <row r="13" spans="2:7">
      <c r="B13" s="15" t="s">
        <v>17</v>
      </c>
      <c r="C13" s="44">
        <v>9869986</v>
      </c>
      <c r="D13" s="44">
        <v>9457186.7976985872</v>
      </c>
      <c r="E13" s="43">
        <v>10622605.666220101</v>
      </c>
      <c r="F13" s="43">
        <v>11761028</v>
      </c>
      <c r="G13" s="43">
        <v>15219344.859999999</v>
      </c>
    </row>
    <row r="14" spans="2:7">
      <c r="B14" s="15" t="s">
        <v>18</v>
      </c>
      <c r="C14" s="44">
        <v>2174597</v>
      </c>
      <c r="D14" s="44">
        <v>2635253</v>
      </c>
      <c r="E14" s="43">
        <v>2405241</v>
      </c>
      <c r="F14" s="43">
        <v>3095118</v>
      </c>
      <c r="G14" s="43">
        <v>5152872.67</v>
      </c>
    </row>
    <row r="15" spans="2:7">
      <c r="B15" s="16" t="s">
        <v>19</v>
      </c>
      <c r="C15" s="44">
        <v>6597570</v>
      </c>
      <c r="D15" s="44">
        <v>6339239</v>
      </c>
      <c r="E15" s="43">
        <v>5170039.93</v>
      </c>
      <c r="F15" s="43">
        <v>5988569.0099999998</v>
      </c>
      <c r="G15" s="43">
        <v>6907383.2100000009</v>
      </c>
    </row>
    <row r="16" spans="2:7">
      <c r="B16" s="13" t="s">
        <v>20</v>
      </c>
      <c r="C16" s="46"/>
      <c r="D16" s="46"/>
      <c r="E16" s="45"/>
      <c r="F16" s="45"/>
      <c r="G16" s="45"/>
    </row>
    <row r="17" spans="2:7">
      <c r="B17" s="15" t="s">
        <v>21</v>
      </c>
      <c r="C17" s="44">
        <v>467423</v>
      </c>
      <c r="D17" s="44">
        <v>488145</v>
      </c>
      <c r="E17" s="43">
        <v>570447</v>
      </c>
      <c r="F17" s="43">
        <v>672793.65019946999</v>
      </c>
      <c r="G17" s="43">
        <v>691337.05419207562</v>
      </c>
    </row>
    <row r="18" spans="2:7">
      <c r="B18" s="15" t="s">
        <v>22</v>
      </c>
      <c r="C18" s="44">
        <v>446500</v>
      </c>
      <c r="D18" s="44">
        <v>434097</v>
      </c>
      <c r="E18" s="43">
        <v>502871</v>
      </c>
      <c r="F18" s="43">
        <v>538223</v>
      </c>
      <c r="G18" s="43">
        <v>807261</v>
      </c>
    </row>
    <row r="19" spans="2:7">
      <c r="B19" s="15" t="s">
        <v>23</v>
      </c>
      <c r="C19" s="44">
        <v>37339.19</v>
      </c>
      <c r="D19" s="44">
        <v>25035.83</v>
      </c>
      <c r="E19" s="43">
        <v>32596.11</v>
      </c>
      <c r="F19" s="43">
        <v>44888.695834482605</v>
      </c>
      <c r="G19" s="43">
        <v>59665.8</v>
      </c>
    </row>
    <row r="20" spans="2:7">
      <c r="B20" s="15" t="s">
        <v>24</v>
      </c>
      <c r="C20" s="44">
        <v>986468</v>
      </c>
      <c r="D20" s="44">
        <v>1551575</v>
      </c>
      <c r="E20" s="43">
        <v>2210161</v>
      </c>
      <c r="F20" s="43">
        <v>3058397</v>
      </c>
      <c r="G20" s="43">
        <v>3665489</v>
      </c>
    </row>
    <row r="21" spans="2:7">
      <c r="B21" s="15" t="s">
        <v>25</v>
      </c>
      <c r="C21" s="44">
        <v>17606.2</v>
      </c>
      <c r="D21" s="44">
        <v>16224.43</v>
      </c>
      <c r="E21" s="43">
        <v>24256.98</v>
      </c>
      <c r="F21" s="43">
        <v>17281.63</v>
      </c>
      <c r="G21" s="43">
        <v>21381</v>
      </c>
    </row>
    <row r="22" spans="2:7">
      <c r="B22" s="15" t="s">
        <v>26</v>
      </c>
      <c r="C22" s="44">
        <v>130788</v>
      </c>
      <c r="D22" s="44">
        <v>149981</v>
      </c>
      <c r="E22" s="43" t="s">
        <v>33</v>
      </c>
      <c r="F22" s="43" t="s">
        <v>33</v>
      </c>
      <c r="G22" s="43">
        <v>82225</v>
      </c>
    </row>
    <row r="23" spans="2:7">
      <c r="B23" s="15" t="s">
        <v>27</v>
      </c>
      <c r="C23" s="44">
        <v>1001294.2399999994</v>
      </c>
      <c r="D23" s="44">
        <v>954888</v>
      </c>
      <c r="E23" s="43">
        <v>1132625</v>
      </c>
      <c r="F23" s="43">
        <v>1307400.99</v>
      </c>
      <c r="G23" s="43">
        <v>1783195.49</v>
      </c>
    </row>
    <row r="24" spans="2:7">
      <c r="B24" s="15" t="s">
        <v>28</v>
      </c>
      <c r="C24" s="44">
        <v>226571.22</v>
      </c>
      <c r="D24" s="44">
        <v>174167.67</v>
      </c>
      <c r="E24" s="43">
        <v>247382.98</v>
      </c>
      <c r="F24" s="43">
        <v>292563.9908960883</v>
      </c>
      <c r="G24" s="43">
        <v>460160.94</v>
      </c>
    </row>
    <row r="25" spans="2:7" ht="15.75">
      <c r="B25" s="14" t="s">
        <v>29</v>
      </c>
      <c r="C25" s="47">
        <f>SUM(C5:C24)</f>
        <v>58040594.240000002</v>
      </c>
      <c r="D25" s="47">
        <f>SUM(D5:D24)</f>
        <v>59431797.67769859</v>
      </c>
      <c r="E25" s="47">
        <f>SUM(E5:E24)</f>
        <v>66071807.641042791</v>
      </c>
      <c r="F25" s="47">
        <f>SUM(F5:F24)</f>
        <v>84675044.832136676</v>
      </c>
      <c r="G25" s="47">
        <f>SUM(G5:G24)</f>
        <v>116960631.09419207</v>
      </c>
    </row>
    <row r="27" spans="2:7">
      <c r="B27" t="s">
        <v>34</v>
      </c>
    </row>
    <row r="28" spans="2:7">
      <c r="B28" t="s">
        <v>35</v>
      </c>
    </row>
    <row r="29" spans="2:7">
      <c r="B29" t="s">
        <v>36</v>
      </c>
    </row>
  </sheetData>
  <pageMargins left="0.7" right="0.7" top="0.75" bottom="0.75" header="0.3" footer="0.3"/>
  <pageSetup paperSize="9"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29"/>
  <sheetViews>
    <sheetView view="pageLayout" topLeftCell="A4" zoomScaleNormal="100" workbookViewId="0">
      <selection activeCell="K19" sqref="K19"/>
    </sheetView>
  </sheetViews>
  <sheetFormatPr defaultRowHeight="15"/>
  <cols>
    <col min="2" max="2" width="33.85546875" customWidth="1"/>
    <col min="6" max="6" width="9.140625" customWidth="1"/>
  </cols>
  <sheetData>
    <row r="2" spans="2:7" ht="18">
      <c r="B2" s="27" t="s">
        <v>37</v>
      </c>
    </row>
    <row r="3" spans="2:7">
      <c r="B3" s="2"/>
    </row>
    <row r="4" spans="2:7">
      <c r="B4" s="11" t="s">
        <v>3</v>
      </c>
      <c r="C4" s="24" t="s">
        <v>4</v>
      </c>
      <c r="D4" s="24" t="s">
        <v>5</v>
      </c>
      <c r="E4" s="24" t="s">
        <v>6</v>
      </c>
      <c r="F4" s="24" t="s">
        <v>7</v>
      </c>
      <c r="G4" s="24" t="s">
        <v>8</v>
      </c>
    </row>
    <row r="5" spans="2:7">
      <c r="B5" s="15" t="s">
        <v>9</v>
      </c>
      <c r="C5" s="44">
        <v>252.30636944258057</v>
      </c>
      <c r="D5" s="44">
        <v>252.2346068915935</v>
      </c>
      <c r="E5" s="43">
        <v>331.8072096055634</v>
      </c>
      <c r="F5" s="43">
        <v>326.78735390369332</v>
      </c>
      <c r="G5" s="43">
        <v>368.10127678472298</v>
      </c>
    </row>
    <row r="6" spans="2:7">
      <c r="B6" s="15" t="s">
        <v>10</v>
      </c>
      <c r="C6" s="44">
        <v>149.87024221453288</v>
      </c>
      <c r="D6" s="44">
        <v>107.02867292565338</v>
      </c>
      <c r="E6" s="43">
        <v>138.99155218695722</v>
      </c>
      <c r="F6" s="43">
        <v>340.19930799829052</v>
      </c>
      <c r="G6" s="43">
        <v>567.50306796953578</v>
      </c>
    </row>
    <row r="7" spans="2:7">
      <c r="B7" s="15" t="s">
        <v>11</v>
      </c>
      <c r="C7" s="44">
        <v>69.740576496674052</v>
      </c>
      <c r="D7" s="44">
        <v>48.776794493608655</v>
      </c>
      <c r="E7" s="43">
        <v>59.770594369134514</v>
      </c>
      <c r="F7" s="43">
        <v>110.19567456230691</v>
      </c>
      <c r="G7" s="43">
        <v>128.66108786610877</v>
      </c>
    </row>
    <row r="8" spans="2:7">
      <c r="B8" s="15" t="s">
        <v>12</v>
      </c>
      <c r="C8" s="44">
        <v>148.80000000000001</v>
      </c>
      <c r="D8" s="44">
        <v>156.07216775599127</v>
      </c>
      <c r="E8" s="43">
        <v>196.11583243308127</v>
      </c>
      <c r="F8" s="43">
        <v>262.22666521786374</v>
      </c>
      <c r="G8" s="43">
        <v>261.05399422521657</v>
      </c>
    </row>
    <row r="9" spans="2:7">
      <c r="B9" s="15" t="s">
        <v>13</v>
      </c>
      <c r="C9" s="44">
        <v>194.21620167564333</v>
      </c>
      <c r="D9" s="44">
        <v>170.21891010712622</v>
      </c>
      <c r="E9" s="43">
        <v>211.24945807187677</v>
      </c>
      <c r="F9" s="43">
        <v>310.95075207347361</v>
      </c>
      <c r="G9" s="43">
        <v>406.95169244027386</v>
      </c>
    </row>
    <row r="10" spans="2:7">
      <c r="B10" s="15" t="s">
        <v>14</v>
      </c>
      <c r="C10" s="44">
        <v>343.81108518086347</v>
      </c>
      <c r="D10" s="44">
        <v>401.21302171860248</v>
      </c>
      <c r="E10" s="43">
        <v>442.69073498611857</v>
      </c>
      <c r="F10" s="43">
        <v>456.34045381271068</v>
      </c>
      <c r="G10" s="43">
        <v>556.30693266951164</v>
      </c>
    </row>
    <row r="11" spans="2:7">
      <c r="B11" s="15" t="s">
        <v>15</v>
      </c>
      <c r="C11" s="44">
        <v>582.6240320232896</v>
      </c>
      <c r="D11" s="44">
        <v>491.95068675711366</v>
      </c>
      <c r="E11" s="43">
        <v>386.55854481188595</v>
      </c>
      <c r="F11" s="43">
        <v>401.77234866418667</v>
      </c>
      <c r="G11" s="43">
        <v>692.18226352813861</v>
      </c>
    </row>
    <row r="12" spans="2:7">
      <c r="B12" s="15" t="s">
        <v>16</v>
      </c>
      <c r="C12" s="44">
        <v>235.00867992005891</v>
      </c>
      <c r="D12" s="44">
        <v>234.70585487648592</v>
      </c>
      <c r="E12" s="43">
        <v>260.66497506223413</v>
      </c>
      <c r="F12" s="43">
        <v>275.42324568202474</v>
      </c>
      <c r="G12" s="43">
        <v>447.57019191072123</v>
      </c>
    </row>
    <row r="13" spans="2:7">
      <c r="B13" s="15" t="s">
        <v>17</v>
      </c>
      <c r="C13" s="44">
        <v>361.74996334848265</v>
      </c>
      <c r="D13" s="44">
        <v>326.51521881296048</v>
      </c>
      <c r="E13" s="43">
        <v>367.15766854071961</v>
      </c>
      <c r="F13" s="43">
        <v>422.99769817292474</v>
      </c>
      <c r="G13" s="43">
        <v>542.23118355422548</v>
      </c>
    </row>
    <row r="14" spans="2:7">
      <c r="B14" s="15" t="s">
        <v>18</v>
      </c>
      <c r="C14" s="44">
        <v>254.99495778611632</v>
      </c>
      <c r="D14" s="44">
        <v>298.95099262620533</v>
      </c>
      <c r="E14" s="43">
        <v>253.28991154170177</v>
      </c>
      <c r="F14" s="43">
        <v>272.45757042253518</v>
      </c>
      <c r="G14" s="43">
        <v>331.07637304034949</v>
      </c>
    </row>
    <row r="15" spans="2:7">
      <c r="B15" s="16" t="s">
        <v>19</v>
      </c>
      <c r="C15" s="44">
        <v>534</v>
      </c>
      <c r="D15" s="44">
        <v>499.93998422712934</v>
      </c>
      <c r="E15" s="43">
        <v>407.66755480208167</v>
      </c>
      <c r="F15" s="43">
        <v>343.67684418938308</v>
      </c>
      <c r="G15" s="43">
        <v>397.15864822907088</v>
      </c>
    </row>
    <row r="16" spans="2:7">
      <c r="B16" s="13" t="s">
        <v>20</v>
      </c>
      <c r="C16" s="46"/>
      <c r="D16" s="46"/>
      <c r="E16" s="45"/>
      <c r="F16" s="45"/>
      <c r="G16" s="45"/>
    </row>
    <row r="17" spans="2:7">
      <c r="B17" s="15" t="s">
        <v>21</v>
      </c>
      <c r="C17" s="44">
        <v>166.93678571428572</v>
      </c>
      <c r="D17" s="44">
        <v>175.52858683926644</v>
      </c>
      <c r="E17" s="43">
        <v>202.07120085015941</v>
      </c>
      <c r="F17" s="43">
        <v>213.85685003161794</v>
      </c>
      <c r="G17" s="43">
        <v>192.62665204571624</v>
      </c>
    </row>
    <row r="18" spans="2:7">
      <c r="B18" s="15" t="s">
        <v>22</v>
      </c>
      <c r="C18" s="44">
        <v>139.66218329684079</v>
      </c>
      <c r="D18" s="44">
        <v>129.73610280932456</v>
      </c>
      <c r="E18" s="43">
        <v>144.17173165137615</v>
      </c>
      <c r="F18" s="43">
        <v>127.63172871709746</v>
      </c>
      <c r="G18" s="43">
        <v>135.17431346282652</v>
      </c>
    </row>
    <row r="19" spans="2:7">
      <c r="B19" s="15" t="s">
        <v>23</v>
      </c>
      <c r="C19" s="44">
        <v>98.261026315789479</v>
      </c>
      <c r="D19" s="44">
        <v>79.4788253968254</v>
      </c>
      <c r="E19" s="43">
        <v>97.593143712574857</v>
      </c>
      <c r="F19" s="43">
        <v>136.02635101358365</v>
      </c>
      <c r="G19" s="43">
        <v>180.25921450151057</v>
      </c>
    </row>
    <row r="20" spans="2:7">
      <c r="B20" s="15" t="s">
        <v>24</v>
      </c>
      <c r="C20" s="44">
        <v>159.10774193548386</v>
      </c>
      <c r="D20" s="44">
        <v>141.34781816525464</v>
      </c>
      <c r="E20" s="43">
        <v>174.3304148919388</v>
      </c>
      <c r="F20" s="43">
        <v>204.02915276851235</v>
      </c>
      <c r="G20" s="43">
        <v>225.23589775101388</v>
      </c>
    </row>
    <row r="21" spans="2:7">
      <c r="B21" s="15" t="s">
        <v>25</v>
      </c>
      <c r="C21" s="44">
        <v>70.992741935483878</v>
      </c>
      <c r="D21" s="44">
        <v>69.33517094017094</v>
      </c>
      <c r="E21" s="43">
        <v>139.40793103448274</v>
      </c>
      <c r="F21" s="43">
        <v>74.489784482758623</v>
      </c>
      <c r="G21" s="43">
        <v>82.552123552123547</v>
      </c>
    </row>
    <row r="22" spans="2:7">
      <c r="B22" s="15" t="s">
        <v>26</v>
      </c>
      <c r="C22" s="44">
        <v>364.31197771587745</v>
      </c>
      <c r="D22" s="44">
        <v>435.99127906976742</v>
      </c>
      <c r="E22" s="43" t="s">
        <v>33</v>
      </c>
      <c r="F22" s="43" t="s">
        <v>33</v>
      </c>
      <c r="G22" s="43">
        <v>95.721769499417931</v>
      </c>
    </row>
    <row r="23" spans="2:7">
      <c r="B23" s="15" t="s">
        <v>27</v>
      </c>
      <c r="C23" s="44">
        <v>161.29095360824732</v>
      </c>
      <c r="D23" s="44">
        <v>143.85176257909009</v>
      </c>
      <c r="E23" s="43">
        <v>160.42847025495752</v>
      </c>
      <c r="F23" s="43">
        <v>177.13060425416609</v>
      </c>
      <c r="G23" s="43">
        <v>225.8066974800557</v>
      </c>
    </row>
    <row r="24" spans="2:7">
      <c r="B24" s="15" t="s">
        <v>28</v>
      </c>
      <c r="C24" s="44">
        <v>150.14660039761432</v>
      </c>
      <c r="D24" s="44">
        <v>132.34625379939212</v>
      </c>
      <c r="E24" s="43">
        <v>176.32429080541698</v>
      </c>
      <c r="F24" s="43">
        <v>195.17277578124637</v>
      </c>
      <c r="G24" s="43">
        <v>302.14112934996717</v>
      </c>
    </row>
    <row r="25" spans="2:7" ht="15.75">
      <c r="B25" s="14" t="s">
        <v>29</v>
      </c>
      <c r="C25" s="47">
        <v>288.35318551492179</v>
      </c>
      <c r="D25" s="47">
        <v>271.44376345735998</v>
      </c>
      <c r="E25" s="47">
        <v>286.40950037298018</v>
      </c>
      <c r="F25" s="47">
        <v>324.57593302694613</v>
      </c>
      <c r="G25" s="47">
        <v>427.7910180983302</v>
      </c>
    </row>
    <row r="27" spans="2:7">
      <c r="B27" t="s">
        <v>38</v>
      </c>
    </row>
    <row r="28" spans="2:7">
      <c r="B28" t="s">
        <v>35</v>
      </c>
    </row>
    <row r="29" spans="2:7">
      <c r="B29" t="s">
        <v>36</v>
      </c>
    </row>
  </sheetData>
  <pageMargins left="0.7" right="0.7" top="0.75" bottom="0.75" header="0.3" footer="0.3"/>
  <pageSetup paperSize="9"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J28"/>
  <sheetViews>
    <sheetView view="pageLayout" topLeftCell="A5" zoomScaleNormal="100" workbookViewId="0">
      <selection activeCell="J24" sqref="J24"/>
    </sheetView>
  </sheetViews>
  <sheetFormatPr defaultRowHeight="15"/>
  <cols>
    <col min="2" max="2" width="33.85546875" customWidth="1"/>
    <col min="3" max="7" width="11.85546875" customWidth="1"/>
  </cols>
  <sheetData>
    <row r="2" spans="2:7" ht="18">
      <c r="B2" s="27" t="s">
        <v>39</v>
      </c>
    </row>
    <row r="3" spans="2:7">
      <c r="B3" s="2"/>
    </row>
    <row r="4" spans="2:7">
      <c r="B4" s="11" t="s">
        <v>3</v>
      </c>
      <c r="C4" s="24" t="s">
        <v>4</v>
      </c>
      <c r="D4" s="24" t="s">
        <v>5</v>
      </c>
      <c r="E4" s="24" t="s">
        <v>6</v>
      </c>
      <c r="F4" s="24" t="s">
        <v>7</v>
      </c>
      <c r="G4" s="24" t="s">
        <v>8</v>
      </c>
    </row>
    <row r="5" spans="2:7">
      <c r="B5" s="15" t="s">
        <v>9</v>
      </c>
      <c r="C5" s="44">
        <v>40138</v>
      </c>
      <c r="D5" s="44">
        <v>112237</v>
      </c>
      <c r="E5" s="43">
        <v>167310</v>
      </c>
      <c r="F5" s="43">
        <v>215655</v>
      </c>
      <c r="G5" s="43">
        <v>246377</v>
      </c>
    </row>
    <row r="6" spans="2:7">
      <c r="B6" s="15" t="s">
        <v>10</v>
      </c>
      <c r="C6" s="44">
        <v>95214</v>
      </c>
      <c r="D6" s="44">
        <v>95137</v>
      </c>
      <c r="E6" s="43">
        <v>96105</v>
      </c>
      <c r="F6" s="43">
        <v>98517</v>
      </c>
      <c r="G6" s="43">
        <v>98262</v>
      </c>
    </row>
    <row r="7" spans="2:7">
      <c r="B7" s="15" t="s">
        <v>11</v>
      </c>
      <c r="C7" s="44">
        <v>1344</v>
      </c>
      <c r="D7" s="44">
        <v>2558</v>
      </c>
      <c r="E7" s="43">
        <v>3504</v>
      </c>
      <c r="F7" s="43">
        <v>2366</v>
      </c>
      <c r="G7" s="43">
        <v>5847</v>
      </c>
    </row>
    <row r="8" spans="2:7">
      <c r="B8" s="15" t="s">
        <v>12</v>
      </c>
      <c r="C8" s="44">
        <v>44883</v>
      </c>
      <c r="D8" s="44">
        <v>65565</v>
      </c>
      <c r="E8" s="43">
        <v>83706</v>
      </c>
      <c r="F8" s="43">
        <v>98262</v>
      </c>
      <c r="G8" s="43">
        <v>114537</v>
      </c>
    </row>
    <row r="9" spans="2:7">
      <c r="B9" s="15" t="s">
        <v>13</v>
      </c>
      <c r="C9" s="44">
        <v>95403</v>
      </c>
      <c r="D9" s="44">
        <v>132296</v>
      </c>
      <c r="E9" s="43">
        <v>160167</v>
      </c>
      <c r="F9" s="43">
        <v>259726</v>
      </c>
      <c r="G9" s="43">
        <v>311826</v>
      </c>
    </row>
    <row r="10" spans="2:7">
      <c r="B10" s="15" t="s">
        <v>14</v>
      </c>
      <c r="C10" s="44">
        <v>15108</v>
      </c>
      <c r="D10" s="44">
        <v>24177</v>
      </c>
      <c r="E10" s="43">
        <v>41766</v>
      </c>
      <c r="F10" s="43">
        <v>49899</v>
      </c>
      <c r="G10" s="43">
        <v>58576</v>
      </c>
    </row>
    <row r="11" spans="2:7">
      <c r="B11" s="15" t="s">
        <v>15</v>
      </c>
      <c r="C11" s="44">
        <v>114989</v>
      </c>
      <c r="D11" s="44">
        <v>111250</v>
      </c>
      <c r="E11" s="43">
        <v>127494</v>
      </c>
      <c r="F11" s="43">
        <v>160514</v>
      </c>
      <c r="G11" s="43">
        <v>177896</v>
      </c>
    </row>
    <row r="12" spans="2:7">
      <c r="B12" s="15" t="s">
        <v>16</v>
      </c>
      <c r="C12" s="44">
        <v>267033</v>
      </c>
      <c r="D12" s="44">
        <v>306506</v>
      </c>
      <c r="E12" s="43">
        <v>358357</v>
      </c>
      <c r="F12" s="43">
        <v>408670</v>
      </c>
      <c r="G12" s="43">
        <v>562967</v>
      </c>
    </row>
    <row r="13" spans="2:7">
      <c r="B13" s="15" t="s">
        <v>17</v>
      </c>
      <c r="C13" s="44">
        <v>152229</v>
      </c>
      <c r="D13" s="44">
        <v>153873</v>
      </c>
      <c r="E13" s="43">
        <v>152018</v>
      </c>
      <c r="F13" s="43">
        <v>150706</v>
      </c>
      <c r="G13" s="43">
        <v>152059</v>
      </c>
    </row>
    <row r="14" spans="2:7">
      <c r="B14" s="15" t="s">
        <v>18</v>
      </c>
      <c r="C14" s="44">
        <v>39256</v>
      </c>
      <c r="D14" s="44">
        <v>42294</v>
      </c>
      <c r="E14" s="43">
        <v>50076</v>
      </c>
      <c r="F14" s="43">
        <v>59680</v>
      </c>
      <c r="G14" s="43">
        <v>64744</v>
      </c>
    </row>
    <row r="15" spans="2:7">
      <c r="B15" s="16" t="s">
        <v>19</v>
      </c>
      <c r="C15" s="44">
        <v>35236</v>
      </c>
      <c r="D15" s="44">
        <v>45019</v>
      </c>
      <c r="E15" s="43">
        <v>67975</v>
      </c>
      <c r="F15" s="43">
        <v>107664</v>
      </c>
      <c r="G15" s="43">
        <v>147058</v>
      </c>
    </row>
    <row r="16" spans="2:7">
      <c r="B16" s="13" t="s">
        <v>20</v>
      </c>
      <c r="C16" s="46"/>
      <c r="D16" s="46"/>
      <c r="E16" s="45"/>
      <c r="F16" s="45"/>
      <c r="G16" s="45"/>
    </row>
    <row r="17" spans="2:10">
      <c r="B17" s="15" t="s">
        <v>21</v>
      </c>
      <c r="C17" s="44">
        <v>90953</v>
      </c>
      <c r="D17" s="44">
        <v>92874</v>
      </c>
      <c r="E17" s="43">
        <v>109425</v>
      </c>
      <c r="F17" s="43">
        <v>127400</v>
      </c>
      <c r="G17" s="43">
        <v>143617</v>
      </c>
    </row>
    <row r="18" spans="2:10">
      <c r="B18" s="15" t="s">
        <v>22</v>
      </c>
      <c r="C18" s="44">
        <v>17983</v>
      </c>
      <c r="D18" s="44">
        <v>19377</v>
      </c>
      <c r="E18" s="43">
        <v>23256</v>
      </c>
      <c r="F18" s="43">
        <v>28370</v>
      </c>
      <c r="G18" s="43">
        <v>30332</v>
      </c>
    </row>
    <row r="19" spans="2:10">
      <c r="B19" s="15" t="s">
        <v>23</v>
      </c>
      <c r="C19" s="44">
        <v>2775</v>
      </c>
      <c r="D19" s="44">
        <v>3592</v>
      </c>
      <c r="E19" s="43">
        <v>4196</v>
      </c>
      <c r="F19" s="43">
        <v>5190</v>
      </c>
      <c r="G19" s="43">
        <v>5238</v>
      </c>
    </row>
    <row r="20" spans="2:10">
      <c r="B20" s="15" t="s">
        <v>24</v>
      </c>
      <c r="C20" s="44">
        <v>12149</v>
      </c>
      <c r="D20" s="44">
        <v>21379</v>
      </c>
      <c r="E20" s="43">
        <v>27932</v>
      </c>
      <c r="F20" s="43">
        <v>35320</v>
      </c>
      <c r="G20" s="43">
        <v>45995</v>
      </c>
    </row>
    <row r="21" spans="2:10">
      <c r="B21" s="15" t="s">
        <v>25</v>
      </c>
      <c r="C21" s="44">
        <v>10254</v>
      </c>
      <c r="D21" s="44">
        <v>11680</v>
      </c>
      <c r="E21" s="43">
        <v>13500</v>
      </c>
      <c r="F21" s="43">
        <v>15027</v>
      </c>
      <c r="G21" s="43">
        <v>17443</v>
      </c>
    </row>
    <row r="22" spans="2:10">
      <c r="B22" s="15" t="s">
        <v>26</v>
      </c>
      <c r="C22" s="44">
        <v>19994</v>
      </c>
      <c r="D22" s="44">
        <v>19526</v>
      </c>
      <c r="E22" s="43">
        <v>22229</v>
      </c>
      <c r="F22" s="43">
        <v>25379</v>
      </c>
      <c r="G22" s="43">
        <v>25323</v>
      </c>
    </row>
    <row r="23" spans="2:10">
      <c r="B23" s="15" t="s">
        <v>27</v>
      </c>
      <c r="C23" s="44">
        <v>47773</v>
      </c>
      <c r="D23" s="44">
        <v>53637</v>
      </c>
      <c r="E23" s="43">
        <v>59552</v>
      </c>
      <c r="F23" s="43">
        <v>65016</v>
      </c>
      <c r="G23" s="43">
        <v>78664</v>
      </c>
    </row>
    <row r="24" spans="2:10">
      <c r="B24" s="15" t="s">
        <v>28</v>
      </c>
      <c r="C24" s="44">
        <v>45596</v>
      </c>
      <c r="D24" s="44">
        <v>50862</v>
      </c>
      <c r="E24" s="43">
        <v>50871</v>
      </c>
      <c r="F24" s="43">
        <v>56407</v>
      </c>
      <c r="G24" s="43">
        <v>61150</v>
      </c>
    </row>
    <row r="25" spans="2:10" ht="15.75">
      <c r="B25" s="14" t="s">
        <v>29</v>
      </c>
      <c r="C25" s="47">
        <f>SUM(C5:C24)</f>
        <v>1148310</v>
      </c>
      <c r="D25" s="47">
        <f>SUM(D5:D24)</f>
        <v>1363839</v>
      </c>
      <c r="E25" s="47">
        <f>SUM(E5:E24)</f>
        <v>1619439</v>
      </c>
      <c r="F25" s="47">
        <f>SUM(F5:F24)</f>
        <v>1969768</v>
      </c>
      <c r="G25" s="47">
        <f>SUM(G5:G24)</f>
        <v>2347911</v>
      </c>
    </row>
    <row r="27" spans="2:10">
      <c r="B27" s="97" t="s">
        <v>40</v>
      </c>
      <c r="C27" s="97"/>
      <c r="D27" s="97"/>
      <c r="E27" s="97"/>
      <c r="F27" s="97"/>
      <c r="G27" s="97"/>
      <c r="H27" s="97"/>
      <c r="I27" s="97"/>
      <c r="J27" s="97"/>
    </row>
    <row r="28" spans="2:10">
      <c r="B28" s="97"/>
      <c r="C28" s="97"/>
      <c r="D28" s="97"/>
      <c r="E28" s="97"/>
      <c r="F28" s="97"/>
      <c r="G28" s="97"/>
      <c r="H28" s="97"/>
      <c r="I28" s="97"/>
      <c r="J28" s="97"/>
    </row>
  </sheetData>
  <mergeCells count="1">
    <mergeCell ref="B27:J28"/>
  </mergeCells>
  <pageMargins left="0.7" right="0.7" top="0.75" bottom="0.75" header="0.3" footer="0.3"/>
  <pageSetup paperSize="9"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8"/>
  <sheetViews>
    <sheetView view="pageLayout" zoomScaleNormal="100" workbookViewId="0">
      <selection activeCell="G5" sqref="G5:G25"/>
    </sheetView>
  </sheetViews>
  <sheetFormatPr defaultRowHeight="15"/>
  <cols>
    <col min="2" max="2" width="33.85546875" customWidth="1"/>
    <col min="3" max="7" width="12.5703125" customWidth="1"/>
  </cols>
  <sheetData>
    <row r="2" spans="2:7" ht="18">
      <c r="B2" s="27" t="s">
        <v>41</v>
      </c>
    </row>
    <row r="3" spans="2:7">
      <c r="B3" s="2"/>
    </row>
    <row r="4" spans="2:7">
      <c r="B4" s="11" t="s">
        <v>3</v>
      </c>
      <c r="C4" s="24" t="s">
        <v>4</v>
      </c>
      <c r="D4" s="24" t="s">
        <v>5</v>
      </c>
      <c r="E4" s="24" t="s">
        <v>6</v>
      </c>
      <c r="F4" s="24" t="s">
        <v>7</v>
      </c>
      <c r="G4" s="24" t="s">
        <v>8</v>
      </c>
    </row>
    <row r="5" spans="2:7">
      <c r="B5" s="15" t="s">
        <v>9</v>
      </c>
      <c r="C5" s="71">
        <v>132.87191092172813</v>
      </c>
      <c r="D5" s="71">
        <v>367.63976105397251</v>
      </c>
      <c r="E5" s="72">
        <v>542.81123075171138</v>
      </c>
      <c r="F5" s="43">
        <v>692.76063450455842</v>
      </c>
      <c r="G5" s="43">
        <v>787.31775998691091</v>
      </c>
    </row>
    <row r="6" spans="2:7">
      <c r="B6" s="15" t="s">
        <v>10</v>
      </c>
      <c r="C6" s="71">
        <v>641.23346557951379</v>
      </c>
      <c r="D6" s="71">
        <v>637.06333602969926</v>
      </c>
      <c r="E6" s="72">
        <v>641.19928050642091</v>
      </c>
      <c r="F6" s="43">
        <v>654.96051967633912</v>
      </c>
      <c r="G6" s="43">
        <v>647.75774643430668</v>
      </c>
    </row>
    <row r="7" spans="2:7">
      <c r="B7" s="15" t="s">
        <v>11</v>
      </c>
      <c r="C7" s="71">
        <v>135.46202225447507</v>
      </c>
      <c r="D7" s="71">
        <v>255.41942505666555</v>
      </c>
      <c r="E7" s="72">
        <v>348.01205726705251</v>
      </c>
      <c r="F7" s="43">
        <v>233.80832855702909</v>
      </c>
      <c r="G7" s="43">
        <v>573.97808929202495</v>
      </c>
    </row>
    <row r="8" spans="2:7">
      <c r="B8" s="15" t="s">
        <v>12</v>
      </c>
      <c r="C8" s="71">
        <v>359.32041104532192</v>
      </c>
      <c r="D8" s="71">
        <v>520.84822832956786</v>
      </c>
      <c r="E8" s="72">
        <v>660.95511828432461</v>
      </c>
      <c r="F8" s="43">
        <v>771.46955442376884</v>
      </c>
      <c r="G8" s="43">
        <v>886.30417573642012</v>
      </c>
    </row>
    <row r="9" spans="2:7">
      <c r="B9" s="15" t="s">
        <v>13</v>
      </c>
      <c r="C9" s="71">
        <v>213.39525329041109</v>
      </c>
      <c r="D9" s="71">
        <v>295.16738594046006</v>
      </c>
      <c r="E9" s="72">
        <v>354.44508620632422</v>
      </c>
      <c r="F9" s="43">
        <v>592.16500712145648</v>
      </c>
      <c r="G9" s="43">
        <v>705.31363595958203</v>
      </c>
    </row>
    <row r="10" spans="2:7">
      <c r="B10" s="15" t="s">
        <v>14</v>
      </c>
      <c r="C10" s="71">
        <v>150.12669548367865</v>
      </c>
      <c r="D10" s="71">
        <v>238.17545601777968</v>
      </c>
      <c r="E10" s="72">
        <v>408.42989285145006</v>
      </c>
      <c r="F10" s="43">
        <v>484.63322533274282</v>
      </c>
      <c r="G10" s="43">
        <v>566.37797917466389</v>
      </c>
    </row>
    <row r="11" spans="2:7">
      <c r="B11" s="15" t="s">
        <v>15</v>
      </c>
      <c r="C11" s="71">
        <v>564.73959085368301</v>
      </c>
      <c r="D11" s="71">
        <v>543.10946645902391</v>
      </c>
      <c r="E11" s="72">
        <v>613.66855813832592</v>
      </c>
      <c r="F11" s="43">
        <v>768.68667567939031</v>
      </c>
      <c r="G11" s="43">
        <v>847.22749403141245</v>
      </c>
    </row>
    <row r="12" spans="2:7">
      <c r="B12" s="15" t="s">
        <v>16</v>
      </c>
      <c r="C12" s="71">
        <v>454.19545646360172</v>
      </c>
      <c r="D12" s="71">
        <v>516.66894794438895</v>
      </c>
      <c r="E12" s="72">
        <v>599.28565408238762</v>
      </c>
      <c r="F12" s="43">
        <v>680.42365517387213</v>
      </c>
      <c r="G12" s="43">
        <v>907.04455638248771</v>
      </c>
    </row>
    <row r="13" spans="2:7">
      <c r="B13" s="15" t="s">
        <v>17</v>
      </c>
      <c r="C13" s="71">
        <v>457.44924768141152</v>
      </c>
      <c r="D13" s="71">
        <v>460.09039566942783</v>
      </c>
      <c r="E13" s="72">
        <v>450.84168403832768</v>
      </c>
      <c r="F13" s="43">
        <v>444.44785229937315</v>
      </c>
      <c r="G13" s="43">
        <v>444.05708358350523</v>
      </c>
    </row>
    <row r="14" spans="2:7">
      <c r="B14" s="15" t="s">
        <v>18</v>
      </c>
      <c r="C14" s="71">
        <v>311.08349869087544</v>
      </c>
      <c r="D14" s="71">
        <v>332.52561911216429</v>
      </c>
      <c r="E14" s="72">
        <v>391.32330669600782</v>
      </c>
      <c r="F14" s="43">
        <v>463.98986188371487</v>
      </c>
      <c r="G14" s="43">
        <v>501.09671017904935</v>
      </c>
    </row>
    <row r="15" spans="2:7">
      <c r="B15" s="16" t="s">
        <v>19</v>
      </c>
      <c r="C15" s="71">
        <v>149.96154777545263</v>
      </c>
      <c r="D15" s="71">
        <v>190.0803869585576</v>
      </c>
      <c r="E15" s="72">
        <v>284.55555122983674</v>
      </c>
      <c r="F15" s="43">
        <v>448.66711312233792</v>
      </c>
      <c r="G15" s="43">
        <v>608.55027663633393</v>
      </c>
    </row>
    <row r="16" spans="2:7">
      <c r="B16" s="13" t="s">
        <v>20</v>
      </c>
      <c r="C16" s="46"/>
      <c r="D16" s="46"/>
      <c r="E16" s="45"/>
      <c r="F16" s="45"/>
      <c r="G16" s="45"/>
    </row>
    <row r="17" spans="2:9">
      <c r="B17" s="15" t="s">
        <v>21</v>
      </c>
      <c r="C17" s="71">
        <v>613.54489759298656</v>
      </c>
      <c r="D17" s="71">
        <v>620.34030081234562</v>
      </c>
      <c r="E17" s="72">
        <v>725.19716349658688</v>
      </c>
      <c r="F17" s="43">
        <v>837.98588710738318</v>
      </c>
      <c r="G17" s="43">
        <v>940.73913954828924</v>
      </c>
    </row>
    <row r="18" spans="2:9">
      <c r="B18" s="15" t="s">
        <v>22</v>
      </c>
      <c r="C18" s="71">
        <v>345.78502989060939</v>
      </c>
      <c r="D18" s="71">
        <v>369.4685540827067</v>
      </c>
      <c r="E18" s="72">
        <v>440.55550609135804</v>
      </c>
      <c r="F18" s="43">
        <v>535.1517552298493</v>
      </c>
      <c r="G18" s="43">
        <v>570.82098329804751</v>
      </c>
    </row>
    <row r="19" spans="2:9">
      <c r="B19" s="15" t="s">
        <v>23</v>
      </c>
      <c r="C19" s="71">
        <v>198.2029598308668</v>
      </c>
      <c r="D19" s="71">
        <v>253.83723888402068</v>
      </c>
      <c r="E19" s="72">
        <v>293.91574788809351</v>
      </c>
      <c r="F19" s="43">
        <v>360.91794158553546</v>
      </c>
      <c r="G19" s="43">
        <v>360.57493735716054</v>
      </c>
    </row>
    <row r="20" spans="2:9">
      <c r="B20" s="15" t="s">
        <v>24</v>
      </c>
      <c r="C20" s="71">
        <v>155.00443999877515</v>
      </c>
      <c r="D20" s="71">
        <v>270.42582042278462</v>
      </c>
      <c r="E20" s="72">
        <v>351.3149785553473</v>
      </c>
      <c r="F20" s="43">
        <v>441.93585924117656</v>
      </c>
      <c r="G20" s="43">
        <v>569.87275588209786</v>
      </c>
    </row>
    <row r="21" spans="2:9">
      <c r="B21" s="15" t="s">
        <v>25</v>
      </c>
      <c r="C21" s="71">
        <v>332.26294590925147</v>
      </c>
      <c r="D21" s="71">
        <v>377.96539416159965</v>
      </c>
      <c r="E21" s="72">
        <v>434.46777697320783</v>
      </c>
      <c r="F21" s="43">
        <v>482.15540503685065</v>
      </c>
      <c r="G21" s="43">
        <v>555.62988163041678</v>
      </c>
    </row>
    <row r="22" spans="2:9">
      <c r="B22" s="15" t="s">
        <v>26</v>
      </c>
      <c r="C22" s="71">
        <v>698.81968886201503</v>
      </c>
      <c r="D22" s="71">
        <v>678.14151854244369</v>
      </c>
      <c r="E22" s="72">
        <v>769.02585676032845</v>
      </c>
      <c r="F22" s="43">
        <v>853.8562988682088</v>
      </c>
      <c r="G22" s="43">
        <v>847.60059043851106</v>
      </c>
    </row>
    <row r="23" spans="2:9">
      <c r="B23" s="15" t="s">
        <v>27</v>
      </c>
      <c r="C23" s="71">
        <v>480.67557995395782</v>
      </c>
      <c r="D23" s="71">
        <v>534.41404459677574</v>
      </c>
      <c r="E23" s="72">
        <v>586.800727982902</v>
      </c>
      <c r="F23" s="43">
        <v>635.88439532495477</v>
      </c>
      <c r="G23" s="43">
        <v>767.40723975720482</v>
      </c>
    </row>
    <row r="24" spans="2:9">
      <c r="B24" s="15" t="s">
        <v>28</v>
      </c>
      <c r="C24" s="71">
        <v>803.5174595342362</v>
      </c>
      <c r="D24" s="71">
        <v>890.43805869027074</v>
      </c>
      <c r="E24" s="72">
        <v>885.25805452400255</v>
      </c>
      <c r="F24" s="43">
        <v>977.41312239540468</v>
      </c>
      <c r="G24" s="43">
        <v>1055.7027803913782</v>
      </c>
    </row>
    <row r="25" spans="2:9" ht="15.75">
      <c r="B25" s="14" t="s">
        <v>29</v>
      </c>
      <c r="C25" s="47">
        <v>367.24613848029929</v>
      </c>
      <c r="D25" s="47">
        <v>433.05606112069529</v>
      </c>
      <c r="E25" s="47">
        <v>510.04027989725887</v>
      </c>
      <c r="F25" s="47">
        <v>619.80184206035824</v>
      </c>
      <c r="G25" s="47">
        <v>730.01771261732335</v>
      </c>
    </row>
    <row r="27" spans="2:9">
      <c r="B27" s="97" t="s">
        <v>40</v>
      </c>
      <c r="C27" s="97"/>
      <c r="D27" s="97"/>
      <c r="E27" s="97"/>
      <c r="F27" s="97"/>
      <c r="G27" s="97"/>
      <c r="H27" s="97"/>
      <c r="I27" s="97"/>
    </row>
    <row r="28" spans="2:9">
      <c r="B28" s="97"/>
      <c r="C28" s="97"/>
      <c r="D28" s="97"/>
      <c r="E28" s="97"/>
      <c r="F28" s="97"/>
      <c r="G28" s="97"/>
      <c r="H28" s="97"/>
      <c r="I28" s="97"/>
    </row>
  </sheetData>
  <mergeCells count="1">
    <mergeCell ref="B27:I28"/>
  </mergeCells>
  <pageMargins left="0.7" right="0.7" top="0.75" bottom="0.75" header="0.3" footer="0.3"/>
  <pageSetup paperSize="9"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G27"/>
  <sheetViews>
    <sheetView view="pageLayout" zoomScaleNormal="100" workbookViewId="0">
      <selection activeCell="E16" sqref="E16"/>
    </sheetView>
  </sheetViews>
  <sheetFormatPr defaultRowHeight="15"/>
  <cols>
    <col min="2" max="2" width="33.85546875" customWidth="1"/>
    <col min="3" max="7" width="15.7109375" customWidth="1"/>
  </cols>
  <sheetData>
    <row r="2" spans="2:7" ht="18">
      <c r="B2" s="27" t="s">
        <v>42</v>
      </c>
    </row>
    <row r="3" spans="2:7">
      <c r="B3" s="2"/>
    </row>
    <row r="4" spans="2:7">
      <c r="B4" s="11" t="s">
        <v>3</v>
      </c>
      <c r="C4" s="24" t="s">
        <v>4</v>
      </c>
      <c r="D4" s="24" t="s">
        <v>5</v>
      </c>
      <c r="E4" s="24" t="s">
        <v>6</v>
      </c>
      <c r="F4" s="24" t="s">
        <v>7</v>
      </c>
      <c r="G4" s="24" t="s">
        <v>8</v>
      </c>
    </row>
    <row r="5" spans="2:7">
      <c r="B5" s="15" t="s">
        <v>9</v>
      </c>
      <c r="C5" s="44">
        <v>7848019</v>
      </c>
      <c r="D5" s="44">
        <v>18953451</v>
      </c>
      <c r="E5" s="43">
        <v>30530307</v>
      </c>
      <c r="F5" s="43">
        <v>43841305</v>
      </c>
      <c r="G5" s="43">
        <v>63968409</v>
      </c>
    </row>
    <row r="6" spans="2:7">
      <c r="B6" s="15" t="s">
        <v>10</v>
      </c>
      <c r="C6" s="44">
        <v>26149883</v>
      </c>
      <c r="D6" s="44">
        <v>26887673</v>
      </c>
      <c r="E6" s="43">
        <v>27599585</v>
      </c>
      <c r="F6" s="43">
        <v>30216758.25</v>
      </c>
      <c r="G6" s="43">
        <v>46530245.68</v>
      </c>
    </row>
    <row r="7" spans="2:7">
      <c r="B7" s="15" t="s">
        <v>11</v>
      </c>
      <c r="C7" s="44">
        <v>174820.59</v>
      </c>
      <c r="D7" s="44">
        <v>226376</v>
      </c>
      <c r="E7" s="43">
        <v>265260</v>
      </c>
      <c r="F7" s="43">
        <v>401000</v>
      </c>
      <c r="G7" s="43">
        <v>1367000</v>
      </c>
    </row>
    <row r="8" spans="2:7">
      <c r="B8" s="15" t="s">
        <v>12</v>
      </c>
      <c r="C8" s="44">
        <v>4994997</v>
      </c>
      <c r="D8" s="44">
        <v>7974304</v>
      </c>
      <c r="E8" s="43">
        <v>11440284.689999999</v>
      </c>
      <c r="F8" s="43">
        <v>15716100</v>
      </c>
      <c r="G8" s="43">
        <v>18231492</v>
      </c>
    </row>
    <row r="9" spans="2:7">
      <c r="B9" s="15" t="s">
        <v>13</v>
      </c>
      <c r="C9" s="44">
        <v>19335813</v>
      </c>
      <c r="D9" s="44">
        <v>24832964</v>
      </c>
      <c r="E9" s="43">
        <v>26322952</v>
      </c>
      <c r="F9" s="43">
        <v>81484000</v>
      </c>
      <c r="G9" s="43">
        <v>118900000</v>
      </c>
    </row>
    <row r="10" spans="2:7">
      <c r="B10" s="15" t="s">
        <v>14</v>
      </c>
      <c r="C10" s="44">
        <v>2076918</v>
      </c>
      <c r="D10" s="44">
        <v>2358049.56</v>
      </c>
      <c r="E10" s="43">
        <v>4805566.79</v>
      </c>
      <c r="F10" s="43">
        <v>8068530.9000000004</v>
      </c>
      <c r="G10" s="43">
        <v>10256813.039999999</v>
      </c>
    </row>
    <row r="11" spans="2:7">
      <c r="B11" s="15" t="s">
        <v>15</v>
      </c>
      <c r="C11" s="44">
        <v>7094866.3899999997</v>
      </c>
      <c r="D11" s="44">
        <v>8073197.6299999999</v>
      </c>
      <c r="E11" s="43">
        <v>13987614.74</v>
      </c>
      <c r="F11" s="43">
        <v>19305914.879999999</v>
      </c>
      <c r="G11" s="43">
        <v>29379699.23</v>
      </c>
    </row>
    <row r="12" spans="2:7">
      <c r="B12" s="15" t="s">
        <v>16</v>
      </c>
      <c r="C12" s="44">
        <v>41307333.340000004</v>
      </c>
      <c r="D12" s="44">
        <v>50270927.640000001</v>
      </c>
      <c r="E12" s="43">
        <v>62948864.681495301</v>
      </c>
      <c r="F12" s="43">
        <v>78386317.1306822</v>
      </c>
      <c r="G12" s="43">
        <v>152231273.78</v>
      </c>
    </row>
    <row r="13" spans="2:7">
      <c r="B13" s="15" t="s">
        <v>17</v>
      </c>
      <c r="C13" s="44">
        <v>30078117</v>
      </c>
      <c r="D13" s="44">
        <v>30045800.879999999</v>
      </c>
      <c r="E13" s="43">
        <v>34269977.329999998</v>
      </c>
      <c r="F13" s="43">
        <v>39831508</v>
      </c>
      <c r="G13" s="43">
        <v>59268336.189999998</v>
      </c>
    </row>
    <row r="14" spans="2:7">
      <c r="B14" s="15" t="s">
        <v>18</v>
      </c>
      <c r="C14" s="44">
        <v>5375038</v>
      </c>
      <c r="D14" s="44">
        <v>6422813</v>
      </c>
      <c r="E14" s="43">
        <v>7208715</v>
      </c>
      <c r="F14" s="43">
        <v>9882861</v>
      </c>
      <c r="G14" s="43">
        <v>14588710.59</v>
      </c>
    </row>
    <row r="15" spans="2:7">
      <c r="B15" s="16" t="s">
        <v>19</v>
      </c>
      <c r="C15" s="44">
        <v>7465451.3200000003</v>
      </c>
      <c r="D15" s="44">
        <v>9327036</v>
      </c>
      <c r="E15" s="43">
        <v>15484802.74</v>
      </c>
      <c r="F15" s="43">
        <v>18725539.670000002</v>
      </c>
      <c r="G15" s="43">
        <v>47395144</v>
      </c>
    </row>
    <row r="16" spans="2:7">
      <c r="B16" s="13" t="s">
        <v>20</v>
      </c>
      <c r="C16" s="46"/>
      <c r="D16" s="46"/>
      <c r="E16" s="45"/>
      <c r="F16" s="45"/>
      <c r="G16" s="45"/>
    </row>
    <row r="17" spans="2:7">
      <c r="B17" s="15" t="s">
        <v>21</v>
      </c>
      <c r="C17" s="44">
        <v>7009067</v>
      </c>
      <c r="D17" s="44">
        <v>6757971</v>
      </c>
      <c r="E17" s="43">
        <v>8450601</v>
      </c>
      <c r="F17" s="43">
        <v>10299468</v>
      </c>
      <c r="G17" s="43">
        <v>15901956.114658302</v>
      </c>
    </row>
    <row r="18" spans="2:7">
      <c r="B18" s="15" t="s">
        <v>22</v>
      </c>
      <c r="C18" s="44">
        <v>1578405</v>
      </c>
      <c r="D18" s="44">
        <v>1859012</v>
      </c>
      <c r="E18" s="43">
        <v>2294045</v>
      </c>
      <c r="F18" s="43">
        <v>2777278</v>
      </c>
      <c r="G18" s="43">
        <v>3509551</v>
      </c>
    </row>
    <row r="19" spans="2:7">
      <c r="B19" s="15" t="s">
        <v>23</v>
      </c>
      <c r="C19" s="44">
        <v>147757.00112200784</v>
      </c>
      <c r="D19" s="44">
        <v>199820.96</v>
      </c>
      <c r="E19" s="43">
        <v>241843.39</v>
      </c>
      <c r="F19" s="43">
        <v>332271.53000000003</v>
      </c>
      <c r="G19" s="43">
        <v>397527.77</v>
      </c>
    </row>
    <row r="20" spans="2:7">
      <c r="B20" s="15" t="s">
        <v>24</v>
      </c>
      <c r="C20" s="44">
        <v>1049404</v>
      </c>
      <c r="D20" s="44">
        <v>1603813</v>
      </c>
      <c r="E20" s="43">
        <v>2571307.14</v>
      </c>
      <c r="F20" s="43">
        <v>3498303</v>
      </c>
      <c r="G20" s="43">
        <v>7725811</v>
      </c>
    </row>
    <row r="21" spans="2:7">
      <c r="B21" s="15" t="s">
        <v>25</v>
      </c>
      <c r="C21" s="44">
        <v>241821.35</v>
      </c>
      <c r="D21" s="44">
        <v>281622.73</v>
      </c>
      <c r="E21" s="43">
        <v>338353.48</v>
      </c>
      <c r="F21" s="43">
        <v>390443.94</v>
      </c>
      <c r="G21" s="43">
        <v>798017.25</v>
      </c>
    </row>
    <row r="22" spans="2:7">
      <c r="B22" s="15" t="s">
        <v>26</v>
      </c>
      <c r="C22" s="44">
        <v>1007513.15</v>
      </c>
      <c r="D22" s="44">
        <v>1485171</v>
      </c>
      <c r="E22" s="43">
        <v>1907670.61</v>
      </c>
      <c r="F22" s="43">
        <v>1546000</v>
      </c>
      <c r="G22" s="43">
        <v>2530586.0800001575</v>
      </c>
    </row>
    <row r="23" spans="2:7">
      <c r="B23" s="15" t="s">
        <v>27</v>
      </c>
      <c r="C23" s="44">
        <v>4205427.3299999805</v>
      </c>
      <c r="D23" s="44">
        <v>3733300</v>
      </c>
      <c r="E23" s="43">
        <v>4570383.51</v>
      </c>
      <c r="F23" s="43">
        <v>5166768.9000000004</v>
      </c>
      <c r="G23" s="43">
        <v>8797575.5500000007</v>
      </c>
    </row>
    <row r="24" spans="2:7">
      <c r="B24" s="15" t="s">
        <v>28</v>
      </c>
      <c r="C24" s="44">
        <v>2718948.3248464013</v>
      </c>
      <c r="D24" s="44">
        <v>2217466.35</v>
      </c>
      <c r="E24" s="43">
        <v>3590094.34</v>
      </c>
      <c r="F24" s="43">
        <v>3831166.62</v>
      </c>
      <c r="G24" s="43">
        <v>4259658.08</v>
      </c>
    </row>
    <row r="25" spans="2:7" ht="15.75">
      <c r="B25" s="14" t="s">
        <v>29</v>
      </c>
      <c r="C25" s="47">
        <f>SUM(C5:C24)</f>
        <v>169859599.79596835</v>
      </c>
      <c r="D25" s="47">
        <f>SUM(D5:D24)</f>
        <v>203510769.74999997</v>
      </c>
      <c r="E25" s="47">
        <f>SUM(E5:E24)</f>
        <v>258828228.4414953</v>
      </c>
      <c r="F25" s="47">
        <f>SUM(F5:F24)</f>
        <v>373701534.82068217</v>
      </c>
      <c r="G25" s="47">
        <f>SUM(G5:G24)</f>
        <v>606037806.35465848</v>
      </c>
    </row>
    <row r="27" spans="2:7">
      <c r="B27" t="s">
        <v>34</v>
      </c>
    </row>
  </sheetData>
  <pageMargins left="0.7" right="0.7" top="0.75" bottom="0.75" header="0.3" footer="0.3"/>
  <pageSetup paperSize="9"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27"/>
  <sheetViews>
    <sheetView view="pageLayout" zoomScaleNormal="100" workbookViewId="0">
      <selection activeCell="C24" sqref="C24"/>
    </sheetView>
  </sheetViews>
  <sheetFormatPr defaultRowHeight="15"/>
  <cols>
    <col min="2" max="2" width="33.85546875" customWidth="1"/>
  </cols>
  <sheetData>
    <row r="2" spans="2:7" ht="18">
      <c r="B2" s="27" t="s">
        <v>43</v>
      </c>
    </row>
    <row r="3" spans="2:7">
      <c r="B3" s="2"/>
    </row>
    <row r="4" spans="2:7">
      <c r="B4" s="11" t="s">
        <v>3</v>
      </c>
      <c r="C4" s="24" t="s">
        <v>4</v>
      </c>
      <c r="D4" s="24" t="s">
        <v>5</v>
      </c>
      <c r="E4" s="24" t="s">
        <v>6</v>
      </c>
      <c r="F4" s="24" t="s">
        <v>7</v>
      </c>
      <c r="G4" s="24" t="s">
        <v>8</v>
      </c>
    </row>
    <row r="5" spans="2:7">
      <c r="B5" s="15" t="s">
        <v>9</v>
      </c>
      <c r="C5" s="44">
        <v>195.52591060840101</v>
      </c>
      <c r="D5" s="44">
        <v>168.86990030025748</v>
      </c>
      <c r="E5" s="43">
        <v>182.47747893132509</v>
      </c>
      <c r="F5" s="43">
        <v>203.29370986065706</v>
      </c>
      <c r="G5" s="43">
        <v>259.63628504284083</v>
      </c>
    </row>
    <row r="6" spans="2:7">
      <c r="B6" s="15" t="s">
        <v>10</v>
      </c>
      <c r="C6" s="44">
        <v>274.64325624382968</v>
      </c>
      <c r="D6" s="44">
        <v>282.62056823317954</v>
      </c>
      <c r="E6" s="43">
        <v>287.18157223869724</v>
      </c>
      <c r="F6" s="43">
        <v>306.71618350132462</v>
      </c>
      <c r="G6" s="43">
        <v>473.53245079481388</v>
      </c>
    </row>
    <row r="7" spans="2:7">
      <c r="B7" s="15" t="s">
        <v>11</v>
      </c>
      <c r="C7" s="44">
        <v>130.07484374999999</v>
      </c>
      <c r="D7" s="44">
        <v>88.497263487099303</v>
      </c>
      <c r="E7" s="43">
        <v>75.702054794520549</v>
      </c>
      <c r="F7" s="43">
        <v>169.4843617920541</v>
      </c>
      <c r="G7" s="43">
        <v>233.79510860270224</v>
      </c>
    </row>
    <row r="8" spans="2:7">
      <c r="B8" s="15" t="s">
        <v>12</v>
      </c>
      <c r="C8" s="44">
        <v>111.28928547556981</v>
      </c>
      <c r="D8" s="44">
        <v>121.62440326393656</v>
      </c>
      <c r="E8" s="43">
        <v>136.67221812056482</v>
      </c>
      <c r="F8" s="43">
        <v>159.94077059290467</v>
      </c>
      <c r="G8" s="43">
        <v>159.17556772047462</v>
      </c>
    </row>
    <row r="9" spans="2:7">
      <c r="B9" s="15" t="s">
        <v>13</v>
      </c>
      <c r="C9" s="44">
        <v>202.6751045564605</v>
      </c>
      <c r="D9" s="44">
        <v>187.70759508979864</v>
      </c>
      <c r="E9" s="43">
        <v>164.34691290965054</v>
      </c>
      <c r="F9" s="43">
        <v>313.73062381124726</v>
      </c>
      <c r="G9" s="43">
        <v>381.30239300122503</v>
      </c>
    </row>
    <row r="10" spans="2:7">
      <c r="B10" s="15" t="s">
        <v>14</v>
      </c>
      <c r="C10" s="44">
        <v>137.4714058776807</v>
      </c>
      <c r="D10" s="44">
        <v>97.532760888447697</v>
      </c>
      <c r="E10" s="43">
        <v>115.05930158502132</v>
      </c>
      <c r="F10" s="43">
        <v>161.69724643780438</v>
      </c>
      <c r="G10" s="43">
        <v>175.10265364654464</v>
      </c>
    </row>
    <row r="11" spans="2:7">
      <c r="B11" s="15" t="s">
        <v>15</v>
      </c>
      <c r="C11" s="44">
        <v>61.700392124464074</v>
      </c>
      <c r="D11" s="44">
        <v>72.568068584269668</v>
      </c>
      <c r="E11" s="43">
        <v>109.71194518957755</v>
      </c>
      <c r="F11" s="43">
        <v>120.27558269060643</v>
      </c>
      <c r="G11" s="43">
        <v>165.15098276521113</v>
      </c>
    </row>
    <row r="12" spans="2:7">
      <c r="B12" s="15" t="s">
        <v>16</v>
      </c>
      <c r="C12" s="44">
        <v>154.68999464485665</v>
      </c>
      <c r="D12" s="44">
        <v>164.01286643654612</v>
      </c>
      <c r="E12" s="43">
        <v>175.65964856691875</v>
      </c>
      <c r="F12" s="43">
        <v>191.80834690748574</v>
      </c>
      <c r="G12" s="43">
        <v>270.40887615082232</v>
      </c>
    </row>
    <row r="13" spans="2:7">
      <c r="B13" s="15" t="s">
        <v>17</v>
      </c>
      <c r="C13" s="44">
        <v>197.58467177738802</v>
      </c>
      <c r="D13" s="44">
        <v>195.26363221617828</v>
      </c>
      <c r="E13" s="43">
        <v>225.43368107724083</v>
      </c>
      <c r="F13" s="43">
        <v>264.2994174087296</v>
      </c>
      <c r="G13" s="43">
        <v>389.77197134007196</v>
      </c>
    </row>
    <row r="14" spans="2:7">
      <c r="B14" s="15" t="s">
        <v>18</v>
      </c>
      <c r="C14" s="44">
        <v>136.92271245159975</v>
      </c>
      <c r="D14" s="44">
        <v>151.86109140776469</v>
      </c>
      <c r="E14" s="43">
        <v>143.9554876587587</v>
      </c>
      <c r="F14" s="43">
        <v>165.59753686327079</v>
      </c>
      <c r="G14" s="43">
        <v>225.32915158161373</v>
      </c>
    </row>
    <row r="15" spans="2:7">
      <c r="B15" s="16" t="s">
        <v>19</v>
      </c>
      <c r="C15" s="44">
        <v>211.87</v>
      </c>
      <c r="D15" s="44">
        <v>207.17999067060575</v>
      </c>
      <c r="E15" s="43">
        <v>227.80143788157412</v>
      </c>
      <c r="F15" s="43">
        <v>173.92572884158122</v>
      </c>
      <c r="G15" s="43">
        <v>322.28878401719049</v>
      </c>
    </row>
    <row r="16" spans="2:7">
      <c r="B16" s="13" t="s">
        <v>20</v>
      </c>
      <c r="C16" s="46"/>
      <c r="D16" s="46"/>
      <c r="E16" s="45"/>
      <c r="F16" s="45"/>
      <c r="G16" s="45"/>
    </row>
    <row r="17" spans="2:7">
      <c r="B17" s="15" t="s">
        <v>21</v>
      </c>
      <c r="C17" s="44">
        <v>77.062515804866251</v>
      </c>
      <c r="D17" s="44">
        <v>72.764939595581112</v>
      </c>
      <c r="E17" s="43">
        <v>77.227333790267309</v>
      </c>
      <c r="F17" s="43">
        <v>80.843547880690735</v>
      </c>
      <c r="G17" s="43">
        <v>110.72474786869452</v>
      </c>
    </row>
    <row r="18" spans="2:7">
      <c r="B18" s="15" t="s">
        <v>22</v>
      </c>
      <c r="C18" s="44">
        <v>87.77206250347551</v>
      </c>
      <c r="D18" s="44">
        <v>95.939103060329259</v>
      </c>
      <c r="E18" s="43">
        <v>98.643145854833165</v>
      </c>
      <c r="F18" s="43">
        <v>97.89488896721889</v>
      </c>
      <c r="G18" s="43">
        <v>115.70456943162337</v>
      </c>
    </row>
    <row r="19" spans="2:7">
      <c r="B19" s="15" t="s">
        <v>23</v>
      </c>
      <c r="C19" s="44">
        <v>53.245766170092914</v>
      </c>
      <c r="D19" s="44">
        <v>55.629443207126947</v>
      </c>
      <c r="E19" s="43">
        <v>57.636651572926603</v>
      </c>
      <c r="F19" s="43">
        <v>64.021489402697497</v>
      </c>
      <c r="G19" s="43">
        <v>75.893045055364652</v>
      </c>
    </row>
    <row r="20" spans="2:7">
      <c r="B20" s="15" t="s">
        <v>24</v>
      </c>
      <c r="C20" s="44">
        <v>86.377808873158287</v>
      </c>
      <c r="D20" s="44">
        <v>75.01814865054493</v>
      </c>
      <c r="E20" s="43">
        <v>92.055962337104404</v>
      </c>
      <c r="F20" s="43">
        <v>99.045951302378256</v>
      </c>
      <c r="G20" s="43">
        <v>167.9706707250788</v>
      </c>
    </row>
    <row r="21" spans="2:7">
      <c r="B21" s="15" t="s">
        <v>25</v>
      </c>
      <c r="C21" s="44">
        <v>23.583123659059879</v>
      </c>
      <c r="D21" s="44">
        <v>24.111535102739726</v>
      </c>
      <c r="E21" s="43">
        <v>25.063220740740739</v>
      </c>
      <c r="F21" s="43">
        <v>25.982826911559194</v>
      </c>
      <c r="G21" s="43">
        <v>45.75</v>
      </c>
    </row>
    <row r="22" spans="2:7">
      <c r="B22" s="15" t="s">
        <v>26</v>
      </c>
      <c r="C22" s="44">
        <v>50.390774732419729</v>
      </c>
      <c r="D22" s="44">
        <v>76.061200450681142</v>
      </c>
      <c r="E22" s="43">
        <v>85.81900265419047</v>
      </c>
      <c r="F22" s="43">
        <v>60.916505772489067</v>
      </c>
      <c r="G22" s="43">
        <v>99.932317655892177</v>
      </c>
    </row>
    <row r="23" spans="2:7">
      <c r="B23" s="15" t="s">
        <v>27</v>
      </c>
      <c r="C23" s="44">
        <v>88.029374960751483</v>
      </c>
      <c r="D23" s="44">
        <v>69.603072505919428</v>
      </c>
      <c r="E23" s="43">
        <v>76.746096016926373</v>
      </c>
      <c r="F23" s="43">
        <v>79.469190660760432</v>
      </c>
      <c r="G23" s="43">
        <v>111.83737859757959</v>
      </c>
    </row>
    <row r="24" spans="2:7">
      <c r="B24" s="15" t="s">
        <v>28</v>
      </c>
      <c r="C24" s="44">
        <v>59.631290570365849</v>
      </c>
      <c r="D24" s="44">
        <v>43.597702607054387</v>
      </c>
      <c r="E24" s="43">
        <v>70.572513612863901</v>
      </c>
      <c r="F24" s="43">
        <v>67.920056375981702</v>
      </c>
      <c r="G24" s="43">
        <v>69.659167293540477</v>
      </c>
    </row>
    <row r="25" spans="2:7" ht="15.75">
      <c r="B25" s="14" t="s">
        <v>29</v>
      </c>
      <c r="C25" s="47">
        <v>147.92137993744578</v>
      </c>
      <c r="D25" s="47">
        <v>149.21905719810033</v>
      </c>
      <c r="E25" s="47">
        <v>159.82585848648532</v>
      </c>
      <c r="F25" s="47">
        <v>189.71855305837141</v>
      </c>
      <c r="G25" s="47">
        <v>258.1178785544505</v>
      </c>
    </row>
    <row r="27" spans="2:7">
      <c r="B27" t="s">
        <v>44</v>
      </c>
    </row>
  </sheetData>
  <pageMargins left="0.7" right="0.7" top="0.75" bottom="0.75" header="0.3" footer="0.3"/>
  <pageSetup paperSize="9"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H28"/>
  <sheetViews>
    <sheetView view="pageLayout" zoomScaleNormal="100" workbookViewId="0">
      <selection activeCell="G5" sqref="G5:G24"/>
    </sheetView>
  </sheetViews>
  <sheetFormatPr defaultRowHeight="15"/>
  <cols>
    <col min="2" max="2" width="33.5703125" customWidth="1"/>
    <col min="3" max="7" width="12.140625" customWidth="1"/>
  </cols>
  <sheetData>
    <row r="2" spans="2:7" ht="18">
      <c r="B2" s="27" t="s">
        <v>45</v>
      </c>
    </row>
    <row r="3" spans="2:7">
      <c r="B3" s="2"/>
    </row>
    <row r="4" spans="2:7">
      <c r="B4" s="11" t="s">
        <v>3</v>
      </c>
      <c r="C4" s="24" t="s">
        <v>4</v>
      </c>
      <c r="D4" s="24" t="s">
        <v>5</v>
      </c>
      <c r="E4" s="24" t="s">
        <v>6</v>
      </c>
      <c r="F4" s="24" t="s">
        <v>7</v>
      </c>
      <c r="G4" s="24" t="s">
        <v>8</v>
      </c>
    </row>
    <row r="5" spans="2:7">
      <c r="B5" s="15" t="s">
        <v>9</v>
      </c>
      <c r="C5" s="44">
        <v>6030</v>
      </c>
      <c r="D5" s="44">
        <v>4236</v>
      </c>
      <c r="E5" s="43">
        <v>3808</v>
      </c>
      <c r="F5" s="43">
        <v>1295</v>
      </c>
      <c r="G5" s="43">
        <v>549</v>
      </c>
    </row>
    <row r="6" spans="2:7">
      <c r="B6" s="15" t="s">
        <v>46</v>
      </c>
      <c r="C6" s="44">
        <v>15414</v>
      </c>
      <c r="D6" s="44">
        <v>15883</v>
      </c>
      <c r="E6" s="43">
        <v>13960</v>
      </c>
      <c r="F6" s="43">
        <v>11725</v>
      </c>
      <c r="G6" s="43">
        <v>7151</v>
      </c>
    </row>
    <row r="7" spans="2:7">
      <c r="B7" s="15" t="s">
        <v>11</v>
      </c>
      <c r="C7" s="44">
        <v>556</v>
      </c>
      <c r="D7" s="44">
        <v>454</v>
      </c>
      <c r="E7" s="43">
        <v>411</v>
      </c>
      <c r="F7" s="43">
        <v>354</v>
      </c>
      <c r="G7" s="43">
        <v>217</v>
      </c>
    </row>
    <row r="8" spans="2:7">
      <c r="B8" s="15" t="s">
        <v>12</v>
      </c>
      <c r="C8" s="44">
        <v>13910</v>
      </c>
      <c r="D8" s="44">
        <v>12880</v>
      </c>
      <c r="E8" s="43">
        <v>14161</v>
      </c>
      <c r="F8" s="43">
        <v>14449</v>
      </c>
      <c r="G8" s="43">
        <v>18735</v>
      </c>
    </row>
    <row r="9" spans="2:7">
      <c r="B9" s="15" t="s">
        <v>13</v>
      </c>
      <c r="C9" s="44">
        <v>20478</v>
      </c>
      <c r="D9" s="44">
        <v>15337</v>
      </c>
      <c r="E9" s="43">
        <v>11844</v>
      </c>
      <c r="F9" s="43">
        <v>12126</v>
      </c>
      <c r="G9" s="43">
        <v>8299</v>
      </c>
    </row>
    <row r="10" spans="2:7">
      <c r="B10" s="15" t="s">
        <v>14</v>
      </c>
      <c r="C10" s="44">
        <v>4391</v>
      </c>
      <c r="D10" s="44">
        <v>4853</v>
      </c>
      <c r="E10" s="43">
        <v>4852</v>
      </c>
      <c r="F10" s="43">
        <v>2575</v>
      </c>
      <c r="G10" s="43">
        <v>3722</v>
      </c>
    </row>
    <row r="11" spans="2:7">
      <c r="B11" s="15" t="s">
        <v>15</v>
      </c>
      <c r="C11" s="44">
        <v>6235</v>
      </c>
      <c r="D11" s="44">
        <v>4850</v>
      </c>
      <c r="E11" s="43">
        <v>4157</v>
      </c>
      <c r="F11" s="43">
        <v>3052</v>
      </c>
      <c r="G11" s="43">
        <v>2077</v>
      </c>
    </row>
    <row r="12" spans="2:7">
      <c r="B12" s="15" t="s">
        <v>16</v>
      </c>
      <c r="C12" s="44">
        <v>7905</v>
      </c>
      <c r="D12" s="44">
        <v>6659</v>
      </c>
      <c r="E12" s="43">
        <v>4274</v>
      </c>
      <c r="F12" s="43">
        <v>2850</v>
      </c>
      <c r="G12" s="43">
        <v>1180</v>
      </c>
    </row>
    <row r="13" spans="2:7">
      <c r="B13" s="15" t="s">
        <v>17</v>
      </c>
      <c r="C13" s="44">
        <v>30432</v>
      </c>
      <c r="D13" s="44">
        <v>39283</v>
      </c>
      <c r="E13" s="43">
        <v>45510</v>
      </c>
      <c r="F13" s="43">
        <v>38516</v>
      </c>
      <c r="G13" s="43">
        <v>26350</v>
      </c>
    </row>
    <row r="14" spans="2:7">
      <c r="B14" s="15" t="s">
        <v>18</v>
      </c>
      <c r="C14" s="44">
        <v>7509</v>
      </c>
      <c r="D14" s="44">
        <v>7533</v>
      </c>
      <c r="E14" s="43">
        <v>6792</v>
      </c>
      <c r="F14" s="43">
        <v>6398</v>
      </c>
      <c r="G14" s="43">
        <v>6712</v>
      </c>
    </row>
    <row r="15" spans="2:7">
      <c r="B15" s="16" t="s">
        <v>19</v>
      </c>
      <c r="C15" s="44">
        <v>23260</v>
      </c>
      <c r="D15" s="44">
        <v>22217</v>
      </c>
      <c r="E15" s="43">
        <v>17627</v>
      </c>
      <c r="F15" s="43">
        <v>15402</v>
      </c>
      <c r="G15" s="43">
        <v>8617</v>
      </c>
    </row>
    <row r="16" spans="2:7">
      <c r="B16" s="13" t="s">
        <v>20</v>
      </c>
      <c r="C16" s="46"/>
      <c r="D16" s="46"/>
      <c r="E16" s="45"/>
      <c r="F16" s="45"/>
      <c r="G16" s="45"/>
    </row>
    <row r="17" spans="2:8">
      <c r="B17" s="15" t="s">
        <v>21</v>
      </c>
      <c r="C17" s="44">
        <v>1698</v>
      </c>
      <c r="D17" s="44">
        <v>1838</v>
      </c>
      <c r="E17" s="43">
        <v>2190</v>
      </c>
      <c r="F17" s="43">
        <v>2469</v>
      </c>
      <c r="G17" s="43">
        <v>2734</v>
      </c>
    </row>
    <row r="18" spans="2:8">
      <c r="B18" s="15" t="s">
        <v>22</v>
      </c>
      <c r="C18" s="44">
        <v>7053</v>
      </c>
      <c r="D18" s="44">
        <v>3709</v>
      </c>
      <c r="E18" s="43">
        <v>3563</v>
      </c>
      <c r="F18" s="43">
        <v>2969</v>
      </c>
      <c r="G18" s="43">
        <v>1827</v>
      </c>
    </row>
    <row r="19" spans="2:8">
      <c r="B19" s="15" t="s">
        <v>23</v>
      </c>
      <c r="C19" s="44">
        <v>190</v>
      </c>
      <c r="D19" s="44">
        <v>162</v>
      </c>
      <c r="E19" s="43">
        <v>87</v>
      </c>
      <c r="F19" s="43">
        <v>66</v>
      </c>
      <c r="G19" s="43">
        <v>39</v>
      </c>
    </row>
    <row r="20" spans="2:8">
      <c r="B20" s="15" t="s">
        <v>24</v>
      </c>
      <c r="C20" s="44">
        <v>5295</v>
      </c>
      <c r="D20" s="44">
        <v>4575</v>
      </c>
      <c r="E20" s="43">
        <v>4746</v>
      </c>
      <c r="F20" s="43">
        <v>5186</v>
      </c>
      <c r="G20" s="43">
        <v>8185</v>
      </c>
    </row>
    <row r="21" spans="2:8">
      <c r="B21" s="15" t="s">
        <v>25</v>
      </c>
      <c r="C21" s="44">
        <v>591</v>
      </c>
      <c r="D21" s="44">
        <v>798</v>
      </c>
      <c r="E21" s="43">
        <v>646</v>
      </c>
      <c r="F21" s="43">
        <v>538</v>
      </c>
      <c r="G21" s="43">
        <v>243</v>
      </c>
    </row>
    <row r="22" spans="2:8">
      <c r="B22" s="15" t="s">
        <v>26</v>
      </c>
      <c r="C22" s="44">
        <v>362</v>
      </c>
      <c r="D22" s="44">
        <v>281</v>
      </c>
      <c r="E22" s="43">
        <v>136</v>
      </c>
      <c r="F22" s="43">
        <v>0</v>
      </c>
      <c r="G22" s="43">
        <v>1280</v>
      </c>
    </row>
    <row r="23" spans="2:8">
      <c r="B23" s="15" t="s">
        <v>27</v>
      </c>
      <c r="C23" s="44">
        <v>5662</v>
      </c>
      <c r="D23" s="44">
        <v>4704</v>
      </c>
      <c r="E23" s="43">
        <v>5054</v>
      </c>
      <c r="F23" s="43">
        <v>4711</v>
      </c>
      <c r="G23" s="43">
        <v>6669</v>
      </c>
    </row>
    <row r="24" spans="2:8">
      <c r="B24" s="15" t="s">
        <v>28</v>
      </c>
      <c r="C24" s="44">
        <v>1594</v>
      </c>
      <c r="D24" s="44">
        <v>1386</v>
      </c>
      <c r="E24" s="43">
        <v>658</v>
      </c>
      <c r="F24" s="43">
        <v>510</v>
      </c>
      <c r="G24" s="43">
        <v>325</v>
      </c>
    </row>
    <row r="25" spans="2:8" ht="15.75">
      <c r="B25" s="14" t="s">
        <v>29</v>
      </c>
      <c r="C25" s="47">
        <f>SUM(C5:C24)</f>
        <v>158565</v>
      </c>
      <c r="D25" s="47">
        <f>SUM(D5:D24)</f>
        <v>151638</v>
      </c>
      <c r="E25" s="47">
        <f>SUM(E5:E24)</f>
        <v>144476</v>
      </c>
      <c r="F25" s="47">
        <f>SUM(F5:F24)</f>
        <v>125191</v>
      </c>
      <c r="G25" s="47">
        <f>SUM(G5:G24)</f>
        <v>104911</v>
      </c>
    </row>
    <row r="27" spans="2:8">
      <c r="B27" s="42"/>
      <c r="C27" s="42"/>
      <c r="D27" s="42"/>
      <c r="E27" s="42"/>
      <c r="F27" s="42"/>
      <c r="G27" s="42"/>
      <c r="H27" s="42"/>
    </row>
    <row r="28" spans="2:8">
      <c r="B28" s="42"/>
      <c r="C28" s="42"/>
      <c r="D28" s="42"/>
      <c r="E28" s="42"/>
      <c r="F28" s="42"/>
      <c r="G28" s="42"/>
      <c r="H28" s="42"/>
    </row>
  </sheetData>
  <pageMargins left="0.7" right="0.7" top="0.75" bottom="0.75" header="0.3" footer="0.3"/>
  <pageSetup paperSize="9" orientation="landscape" r:id="rId1"/>
  <headerFooter>
    <oddHeader>&amp;R&amp;G</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G28"/>
  <sheetViews>
    <sheetView view="pageLayout" zoomScaleNormal="100" workbookViewId="0">
      <selection activeCell="G26" sqref="G26"/>
    </sheetView>
  </sheetViews>
  <sheetFormatPr defaultRowHeight="15"/>
  <cols>
    <col min="2" max="2" width="33" customWidth="1"/>
    <col min="3" max="5" width="11" customWidth="1"/>
    <col min="6" max="7" width="11.140625" customWidth="1"/>
  </cols>
  <sheetData>
    <row r="2" spans="2:7" ht="18">
      <c r="B2" s="27" t="s">
        <v>47</v>
      </c>
    </row>
    <row r="3" spans="2:7">
      <c r="B3" s="2"/>
    </row>
    <row r="4" spans="2:7">
      <c r="B4" s="11" t="s">
        <v>3</v>
      </c>
      <c r="C4" s="24" t="s">
        <v>4</v>
      </c>
      <c r="D4" s="24" t="s">
        <v>5</v>
      </c>
      <c r="E4" s="24" t="s">
        <v>6</v>
      </c>
      <c r="F4" s="24" t="s">
        <v>7</v>
      </c>
      <c r="G4" s="24" t="s">
        <v>8</v>
      </c>
    </row>
    <row r="5" spans="2:7">
      <c r="B5" s="15" t="s">
        <v>9</v>
      </c>
      <c r="C5" s="44">
        <v>19.961573144103355</v>
      </c>
      <c r="D5" s="44">
        <v>13.875299837171587</v>
      </c>
      <c r="E5" s="43">
        <v>12.354462773907816</v>
      </c>
      <c r="F5" s="43">
        <v>4.1600010279539221</v>
      </c>
      <c r="G5" s="43">
        <v>1.7543741917176283</v>
      </c>
    </row>
    <row r="6" spans="2:7">
      <c r="B6" s="15" t="s">
        <v>46</v>
      </c>
      <c r="C6" s="44">
        <v>103.80797612160632</v>
      </c>
      <c r="D6" s="44">
        <v>106.35690600039642</v>
      </c>
      <c r="E6" s="43">
        <v>93.139191050097665</v>
      </c>
      <c r="F6" s="43">
        <v>77.95012122989003</v>
      </c>
      <c r="G6" s="43">
        <v>47.140457600615967</v>
      </c>
    </row>
    <row r="7" spans="2:7">
      <c r="B7" s="15" t="s">
        <v>11</v>
      </c>
      <c r="C7" s="44">
        <v>56.039348492178682</v>
      </c>
      <c r="D7" s="44">
        <v>45.332454642582547</v>
      </c>
      <c r="E7" s="43">
        <v>40.819907402042979</v>
      </c>
      <c r="F7" s="43">
        <v>34.982311204221595</v>
      </c>
      <c r="G7" s="43">
        <v>21.302077197942435</v>
      </c>
    </row>
    <row r="8" spans="2:7">
      <c r="B8" s="15" t="s">
        <v>12</v>
      </c>
      <c r="C8" s="44">
        <v>111.35946611501967</v>
      </c>
      <c r="D8" s="44">
        <v>102.31869413383411</v>
      </c>
      <c r="E8" s="43">
        <v>111.81737784656202</v>
      </c>
      <c r="F8" s="43">
        <v>113.44124475248861</v>
      </c>
      <c r="G8" s="43">
        <v>144.97418940972639</v>
      </c>
    </row>
    <row r="9" spans="2:7">
      <c r="B9" s="15" t="s">
        <v>13</v>
      </c>
      <c r="C9" s="44">
        <v>45.804723089221909</v>
      </c>
      <c r="D9" s="44">
        <v>34.21858709385647</v>
      </c>
      <c r="E9" s="43">
        <v>26.210440359298133</v>
      </c>
      <c r="F9" s="43">
        <v>27.646800383306953</v>
      </c>
      <c r="G9" s="43">
        <v>18.77135923504958</v>
      </c>
    </row>
    <row r="10" spans="2:7">
      <c r="B10" s="15" t="s">
        <v>14</v>
      </c>
      <c r="C10" s="44">
        <v>43.632930888855768</v>
      </c>
      <c r="D10" s="44">
        <v>47.808474502803691</v>
      </c>
      <c r="E10" s="43">
        <v>47.447728777360432</v>
      </c>
      <c r="F10" s="43">
        <v>25.009129546319819</v>
      </c>
      <c r="G10" s="43">
        <v>35.988439608168854</v>
      </c>
    </row>
    <row r="11" spans="2:7">
      <c r="B11" s="15" t="s">
        <v>15</v>
      </c>
      <c r="C11" s="44">
        <v>30.621636408462674</v>
      </c>
      <c r="D11" s="44">
        <v>23.677131796191155</v>
      </c>
      <c r="E11" s="43">
        <v>20.008943135998724</v>
      </c>
      <c r="F11" s="43">
        <v>14.615745256946429</v>
      </c>
      <c r="G11" s="43">
        <v>9.8916867445206407</v>
      </c>
    </row>
    <row r="12" spans="2:7">
      <c r="B12" s="15" t="s">
        <v>16</v>
      </c>
      <c r="C12" s="44">
        <v>13.445585689202352</v>
      </c>
      <c r="D12" s="44">
        <v>11.224897797634259</v>
      </c>
      <c r="E12" s="43">
        <v>7.1474727312376336</v>
      </c>
      <c r="F12" s="43">
        <v>4.7451670473622611</v>
      </c>
      <c r="G12" s="43">
        <v>1.9011994957632254</v>
      </c>
    </row>
    <row r="13" spans="2:7">
      <c r="B13" s="15" t="s">
        <v>17</v>
      </c>
      <c r="C13" s="44">
        <v>91.448380436321031</v>
      </c>
      <c r="D13" s="44">
        <v>117.45875503228075</v>
      </c>
      <c r="E13" s="43">
        <v>134.96957623823687</v>
      </c>
      <c r="F13" s="43">
        <v>113.58773691268202</v>
      </c>
      <c r="G13" s="43">
        <v>76.949763923380814</v>
      </c>
    </row>
    <row r="14" spans="2:7">
      <c r="B14" s="15" t="s">
        <v>18</v>
      </c>
      <c r="C14" s="44">
        <v>59.504941707504173</v>
      </c>
      <c r="D14" s="44">
        <v>59.226261142761004</v>
      </c>
      <c r="E14" s="43">
        <v>53.076681425818464</v>
      </c>
      <c r="F14" s="43">
        <v>49.742076681166353</v>
      </c>
      <c r="G14" s="43">
        <v>51.948614832598835</v>
      </c>
    </row>
    <row r="15" spans="2:7">
      <c r="B15" s="16" t="s">
        <v>19</v>
      </c>
      <c r="C15" s="44">
        <v>98.992666626661034</v>
      </c>
      <c r="D15" s="44">
        <v>93.805192408944535</v>
      </c>
      <c r="E15" s="43">
        <v>73.789785973200921</v>
      </c>
      <c r="F15" s="43">
        <v>64.184600946558263</v>
      </c>
      <c r="G15" s="43">
        <v>35.658568277654325</v>
      </c>
    </row>
    <row r="16" spans="2:7">
      <c r="B16" s="13" t="s">
        <v>20</v>
      </c>
      <c r="C16" s="46"/>
      <c r="D16" s="46"/>
      <c r="E16" s="45"/>
      <c r="F16" s="45"/>
      <c r="G16" s="45"/>
    </row>
    <row r="17" spans="2:7">
      <c r="B17" s="15" t="s">
        <v>21</v>
      </c>
      <c r="C17" s="44">
        <v>11.454259190053007</v>
      </c>
      <c r="D17" s="44">
        <v>12.276691785570678</v>
      </c>
      <c r="E17" s="43">
        <v>14.513884286566373</v>
      </c>
      <c r="F17" s="43">
        <v>16.240087560974327</v>
      </c>
      <c r="G17" s="43">
        <v>17.908609757375679</v>
      </c>
    </row>
    <row r="18" spans="2:7">
      <c r="B18" s="15" t="s">
        <v>22</v>
      </c>
      <c r="C18" s="44">
        <v>135.61818471992817</v>
      </c>
      <c r="D18" s="44">
        <v>70.720899370013882</v>
      </c>
      <c r="E18" s="43">
        <v>67.496528560522393</v>
      </c>
      <c r="F18" s="43">
        <v>56.00513081696942</v>
      </c>
      <c r="G18" s="43">
        <v>34.382498235709242</v>
      </c>
    </row>
    <row r="19" spans="2:7">
      <c r="B19" s="15" t="s">
        <v>23</v>
      </c>
      <c r="C19" s="44">
        <v>13.570653105536826</v>
      </c>
      <c r="D19" s="44">
        <v>11.448116007575543</v>
      </c>
      <c r="E19" s="43">
        <v>6.0940586430562753</v>
      </c>
      <c r="F19" s="43">
        <v>4.5897079276773294</v>
      </c>
      <c r="G19" s="43">
        <v>2.6846931189250212</v>
      </c>
    </row>
    <row r="20" spans="2:7">
      <c r="B20" s="15" t="s">
        <v>24</v>
      </c>
      <c r="C20" s="44">
        <v>67.556877915344018</v>
      </c>
      <c r="D20" s="44">
        <v>57.869784762348083</v>
      </c>
      <c r="E20" s="43">
        <v>59.692857232696497</v>
      </c>
      <c r="F20" s="43">
        <v>64.888996773067433</v>
      </c>
      <c r="G20" s="43">
        <v>101.4112078898787</v>
      </c>
    </row>
    <row r="21" spans="2:7">
      <c r="B21" s="15" t="s">
        <v>25</v>
      </c>
      <c r="C21" s="44">
        <v>19.150321926308525</v>
      </c>
      <c r="D21" s="44">
        <v>25.823320594259972</v>
      </c>
      <c r="E21" s="43">
        <v>20.790087698125351</v>
      </c>
      <c r="F21" s="43">
        <v>17.262235170681151</v>
      </c>
      <c r="G21" s="43">
        <v>7.7405297962616109</v>
      </c>
    </row>
    <row r="22" spans="2:7">
      <c r="B22" s="15" t="s">
        <v>26</v>
      </c>
      <c r="C22" s="44">
        <v>12.652432098031884</v>
      </c>
      <c r="D22" s="44">
        <v>9.759180923406058</v>
      </c>
      <c r="E22" s="43">
        <v>4.7050032173919059</v>
      </c>
      <c r="F22" s="43">
        <v>0</v>
      </c>
      <c r="G22" s="43">
        <v>42.843610779184701</v>
      </c>
    </row>
    <row r="23" spans="2:7">
      <c r="B23" s="15" t="s">
        <v>27</v>
      </c>
      <c r="C23" s="44">
        <v>56.969106685770406</v>
      </c>
      <c r="D23" s="44">
        <v>46.868461431161947</v>
      </c>
      <c r="E23" s="43">
        <v>49.800021480816547</v>
      </c>
      <c r="F23" s="43">
        <v>46.075602718959367</v>
      </c>
      <c r="G23" s="43">
        <v>65.059479329055222</v>
      </c>
    </row>
    <row r="24" spans="2:7">
      <c r="B24" s="15" t="s">
        <v>28</v>
      </c>
      <c r="C24" s="44">
        <v>28.090333154170818</v>
      </c>
      <c r="D24" s="44">
        <v>24.26462092219565</v>
      </c>
      <c r="E24" s="43">
        <v>11.450527803204059</v>
      </c>
      <c r="F24" s="43">
        <v>8.8372133320626229</v>
      </c>
      <c r="G24" s="43">
        <v>5.6108487919410948</v>
      </c>
    </row>
    <row r="25" spans="2:7" ht="15.75">
      <c r="B25" s="14" t="s">
        <v>29</v>
      </c>
      <c r="C25" s="47">
        <v>50.711379286193321</v>
      </c>
      <c r="D25" s="47">
        <v>48.149198692968888</v>
      </c>
      <c r="E25" s="47">
        <v>45.502534815103488</v>
      </c>
      <c r="F25" s="47">
        <v>39.392259600815073</v>
      </c>
      <c r="G25" s="47">
        <v>32.61916156464023</v>
      </c>
    </row>
    <row r="27" spans="2:7">
      <c r="B27" s="42"/>
      <c r="C27" s="42"/>
      <c r="D27" s="42"/>
      <c r="E27" s="42"/>
    </row>
    <row r="28" spans="2:7">
      <c r="B28" s="42"/>
      <c r="C28" s="42"/>
      <c r="D28" s="42"/>
      <c r="E28" s="42"/>
    </row>
  </sheetData>
  <pageMargins left="0.7" right="0.7" top="0.75" bottom="0.75" header="0.3" footer="0.3"/>
  <pageSetup paperSize="9" orientation="landscape" r:id="rId1"/>
  <headerFooter>
    <oddHeader>&amp;R&amp;G</oddHead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F4729-7D78-41BC-926E-7F297B76F7A0}">
  <dimension ref="B2:J28"/>
  <sheetViews>
    <sheetView view="pageLayout" zoomScaleNormal="100" workbookViewId="0">
      <selection activeCell="C5" sqref="C5:C24"/>
    </sheetView>
  </sheetViews>
  <sheetFormatPr defaultRowHeight="15"/>
  <cols>
    <col min="2" max="2" width="33.85546875" customWidth="1"/>
    <col min="3" max="3" width="11.85546875" customWidth="1"/>
  </cols>
  <sheetData>
    <row r="2" spans="2:3" ht="18">
      <c r="B2" s="27" t="s">
        <v>48</v>
      </c>
    </row>
    <row r="3" spans="2:3">
      <c r="B3" s="2"/>
    </row>
    <row r="4" spans="2:3">
      <c r="B4" s="11" t="s">
        <v>3</v>
      </c>
      <c r="C4" s="24" t="s">
        <v>8</v>
      </c>
    </row>
    <row r="5" spans="2:3">
      <c r="B5" s="15" t="s">
        <v>9</v>
      </c>
      <c r="C5" s="43">
        <v>474</v>
      </c>
    </row>
    <row r="6" spans="2:3">
      <c r="B6" s="15" t="s">
        <v>10</v>
      </c>
      <c r="C6" s="43">
        <v>40</v>
      </c>
    </row>
    <row r="7" spans="2:3">
      <c r="B7" s="15" t="s">
        <v>11</v>
      </c>
      <c r="C7" s="43">
        <v>0</v>
      </c>
    </row>
    <row r="8" spans="2:3">
      <c r="B8" s="15" t="s">
        <v>12</v>
      </c>
      <c r="C8" s="43">
        <v>186</v>
      </c>
    </row>
    <row r="9" spans="2:3">
      <c r="B9" s="15" t="s">
        <v>13</v>
      </c>
      <c r="C9" s="43">
        <v>0</v>
      </c>
    </row>
    <row r="10" spans="2:3">
      <c r="B10" s="15" t="s">
        <v>14</v>
      </c>
      <c r="C10" s="43">
        <v>469</v>
      </c>
    </row>
    <row r="11" spans="2:3">
      <c r="B11" s="15" t="s">
        <v>15</v>
      </c>
      <c r="C11" s="43">
        <v>1243</v>
      </c>
    </row>
    <row r="12" spans="2:3">
      <c r="B12" s="15" t="s">
        <v>16</v>
      </c>
      <c r="C12" s="43">
        <v>3105</v>
      </c>
    </row>
    <row r="13" spans="2:3">
      <c r="B13" s="15" t="s">
        <v>17</v>
      </c>
      <c r="C13" s="43">
        <v>3585</v>
      </c>
    </row>
    <row r="14" spans="2:3">
      <c r="B14" s="15" t="s">
        <v>18</v>
      </c>
      <c r="C14" s="43">
        <v>0</v>
      </c>
    </row>
    <row r="15" spans="2:3">
      <c r="B15" s="16" t="s">
        <v>19</v>
      </c>
      <c r="C15" s="43">
        <v>1958</v>
      </c>
    </row>
    <row r="16" spans="2:3">
      <c r="B16" s="13" t="s">
        <v>20</v>
      </c>
      <c r="C16" s="45"/>
    </row>
    <row r="17" spans="2:10">
      <c r="B17" s="15" t="s">
        <v>21</v>
      </c>
      <c r="C17" s="43">
        <v>59502</v>
      </c>
    </row>
    <row r="18" spans="2:10">
      <c r="B18" s="15" t="s">
        <v>22</v>
      </c>
      <c r="C18" s="43">
        <v>0</v>
      </c>
    </row>
    <row r="19" spans="2:10">
      <c r="B19" s="15" t="s">
        <v>23</v>
      </c>
      <c r="C19" s="43">
        <v>91</v>
      </c>
    </row>
    <row r="20" spans="2:10">
      <c r="B20" s="15" t="s">
        <v>24</v>
      </c>
      <c r="C20" s="43">
        <v>20</v>
      </c>
    </row>
    <row r="21" spans="2:10">
      <c r="B21" s="15" t="s">
        <v>25</v>
      </c>
      <c r="C21" s="43">
        <v>0</v>
      </c>
    </row>
    <row r="22" spans="2:10">
      <c r="B22" s="15" t="s">
        <v>26</v>
      </c>
      <c r="C22" s="43">
        <v>0</v>
      </c>
    </row>
    <row r="23" spans="2:10">
      <c r="B23" s="15" t="s">
        <v>27</v>
      </c>
      <c r="C23" s="43">
        <v>83</v>
      </c>
    </row>
    <row r="24" spans="2:10">
      <c r="B24" s="15" t="s">
        <v>28</v>
      </c>
      <c r="C24" s="43">
        <v>612</v>
      </c>
    </row>
    <row r="25" spans="2:10" ht="15.75">
      <c r="B25" s="14" t="s">
        <v>29</v>
      </c>
      <c r="C25" s="47">
        <f>SUM(C5:C24)</f>
        <v>71368</v>
      </c>
    </row>
    <row r="27" spans="2:10" ht="14.45" customHeight="1">
      <c r="B27" s="98" t="s">
        <v>40</v>
      </c>
      <c r="C27" s="98"/>
      <c r="D27" s="98"/>
      <c r="E27" s="98"/>
      <c r="F27" s="98"/>
      <c r="G27" s="98"/>
      <c r="H27" s="98"/>
      <c r="I27" s="98"/>
      <c r="J27" s="98"/>
    </row>
    <row r="28" spans="2:10">
      <c r="B28" s="98"/>
      <c r="C28" s="98"/>
      <c r="D28" s="98"/>
      <c r="E28" s="98"/>
      <c r="F28" s="98"/>
      <c r="G28" s="98"/>
      <c r="H28" s="98"/>
      <c r="I28" s="98"/>
      <c r="J28" s="98"/>
    </row>
  </sheetData>
  <mergeCells count="1">
    <mergeCell ref="B27:J28"/>
  </mergeCells>
  <pageMargins left="0.7" right="0.7" top="0.75" bottom="0.75" header="0.3" footer="0.3"/>
  <pageSetup paperSize="9" orientation="landscape" r:id="rId1"/>
  <headerFooter>
    <oddHeader>&amp;R&amp;G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72F44-5933-4290-918A-2423D3C47787}">
  <dimension ref="B2:J28"/>
  <sheetViews>
    <sheetView view="pageLayout" zoomScaleNormal="100" workbookViewId="0">
      <selection activeCell="C5" sqref="C5:C25"/>
    </sheetView>
  </sheetViews>
  <sheetFormatPr defaultRowHeight="15"/>
  <cols>
    <col min="2" max="2" width="33.85546875" customWidth="1"/>
    <col min="3" max="3" width="12.5703125" customWidth="1"/>
  </cols>
  <sheetData>
    <row r="2" spans="2:3" ht="18">
      <c r="B2" s="27" t="s">
        <v>49</v>
      </c>
    </row>
    <row r="3" spans="2:3">
      <c r="B3" s="2"/>
    </row>
    <row r="4" spans="2:3">
      <c r="B4" s="11" t="s">
        <v>3</v>
      </c>
      <c r="C4" s="24" t="s">
        <v>8</v>
      </c>
    </row>
    <row r="5" spans="2:3">
      <c r="B5" s="15" t="s">
        <v>9</v>
      </c>
      <c r="C5" s="43">
        <v>1.5147055862917229</v>
      </c>
    </row>
    <row r="6" spans="2:3">
      <c r="B6" s="15" t="s">
        <v>10</v>
      </c>
      <c r="C6" s="43">
        <v>0.26368596056840143</v>
      </c>
    </row>
    <row r="7" spans="2:3">
      <c r="B7" s="15" t="s">
        <v>11</v>
      </c>
      <c r="C7" s="43">
        <v>0</v>
      </c>
    </row>
    <row r="8" spans="2:3">
      <c r="B8" s="15" t="s">
        <v>12</v>
      </c>
      <c r="C8" s="43">
        <v>1.4392953952606944</v>
      </c>
    </row>
    <row r="9" spans="2:3">
      <c r="B9" s="15" t="s">
        <v>13</v>
      </c>
      <c r="C9" s="43">
        <v>0</v>
      </c>
    </row>
    <row r="10" spans="2:3">
      <c r="B10" s="15" t="s">
        <v>14</v>
      </c>
      <c r="C10" s="43">
        <v>4.5348141258009651</v>
      </c>
    </row>
    <row r="11" spans="2:3">
      <c r="B11" s="15" t="s">
        <v>15</v>
      </c>
      <c r="C11" s="43">
        <v>5.9197720863934302</v>
      </c>
    </row>
    <row r="12" spans="2:3">
      <c r="B12" s="15" t="s">
        <v>16</v>
      </c>
      <c r="C12" s="43">
        <v>5.0027325714786555</v>
      </c>
    </row>
    <row r="13" spans="2:3">
      <c r="B13" s="15" t="s">
        <v>17</v>
      </c>
      <c r="C13" s="43">
        <v>10.46925630608426</v>
      </c>
    </row>
    <row r="14" spans="2:3">
      <c r="B14" s="15" t="s">
        <v>18</v>
      </c>
      <c r="C14" s="43">
        <v>0</v>
      </c>
    </row>
    <row r="15" spans="2:3">
      <c r="B15" s="16" t="s">
        <v>19</v>
      </c>
      <c r="C15" s="43">
        <v>8.1025271773989971</v>
      </c>
    </row>
    <row r="16" spans="2:3">
      <c r="B16" s="13" t="s">
        <v>20</v>
      </c>
      <c r="C16" s="45"/>
    </row>
    <row r="17" spans="2:10">
      <c r="B17" s="15" t="s">
        <v>21</v>
      </c>
      <c r="C17" s="43">
        <v>389.75789970130489</v>
      </c>
    </row>
    <row r="18" spans="2:10">
      <c r="B18" s="15" t="s">
        <v>22</v>
      </c>
      <c r="C18" s="43">
        <v>0</v>
      </c>
    </row>
    <row r="19" spans="2:10">
      <c r="B19" s="15" t="s">
        <v>23</v>
      </c>
      <c r="C19" s="43">
        <v>6.2642839441583824</v>
      </c>
    </row>
    <row r="20" spans="2:10">
      <c r="B20" s="15" t="s">
        <v>24</v>
      </c>
      <c r="C20" s="43">
        <v>0.24779769795938597</v>
      </c>
    </row>
    <row r="21" spans="2:10">
      <c r="B21" s="15" t="s">
        <v>25</v>
      </c>
      <c r="C21" s="43">
        <v>0</v>
      </c>
    </row>
    <row r="22" spans="2:10">
      <c r="B22" s="15" t="s">
        <v>26</v>
      </c>
      <c r="C22" s="43">
        <v>0</v>
      </c>
    </row>
    <row r="23" spans="2:10">
      <c r="B23" s="15" t="s">
        <v>27</v>
      </c>
      <c r="C23" s="43">
        <v>0.80970712015468338</v>
      </c>
    </row>
    <row r="24" spans="2:10">
      <c r="B24" s="15" t="s">
        <v>28</v>
      </c>
      <c r="C24" s="43">
        <v>10.565659878978307</v>
      </c>
    </row>
    <row r="25" spans="2:10" ht="15.75">
      <c r="B25" s="14" t="s">
        <v>29</v>
      </c>
      <c r="C25" s="47">
        <v>22.18989736581716</v>
      </c>
    </row>
    <row r="27" spans="2:10" ht="14.45" customHeight="1">
      <c r="B27" s="99" t="s">
        <v>40</v>
      </c>
      <c r="C27" s="99"/>
      <c r="D27" s="99"/>
      <c r="E27" s="99"/>
      <c r="F27" s="99"/>
      <c r="G27" s="99"/>
      <c r="H27" s="99"/>
      <c r="I27" s="99"/>
      <c r="J27" s="99"/>
    </row>
    <row r="28" spans="2:10">
      <c r="B28" s="99"/>
      <c r="C28" s="99"/>
      <c r="D28" s="99"/>
      <c r="E28" s="99"/>
      <c r="F28" s="99"/>
      <c r="G28" s="99"/>
      <c r="H28" s="99"/>
      <c r="I28" s="99"/>
      <c r="J28" s="99"/>
    </row>
  </sheetData>
  <mergeCells count="1">
    <mergeCell ref="B27:J28"/>
  </mergeCells>
  <pageMargins left="0.7" right="0.7" top="0.75" bottom="0.75" header="0.3" footer="0.3"/>
  <pageSetup paperSize="9" orientation="landscape" r:id="rId1"/>
  <headerFooter>
    <oddHeader>&amp;R&amp;G</oddHead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B0E5B-4FEF-4727-94D9-1B9012878639}">
  <dimension ref="B2:C27"/>
  <sheetViews>
    <sheetView view="pageLayout" zoomScaleNormal="100" workbookViewId="0">
      <selection activeCell="C5" sqref="C5:C24"/>
    </sheetView>
  </sheetViews>
  <sheetFormatPr defaultRowHeight="15"/>
  <cols>
    <col min="2" max="2" width="33.85546875" customWidth="1"/>
    <col min="3" max="3" width="15.7109375" customWidth="1"/>
  </cols>
  <sheetData>
    <row r="2" spans="2:3" ht="18">
      <c r="B2" s="27" t="s">
        <v>50</v>
      </c>
    </row>
    <row r="3" spans="2:3">
      <c r="B3" s="2"/>
    </row>
    <row r="4" spans="2:3">
      <c r="B4" s="11" t="s">
        <v>3</v>
      </c>
      <c r="C4" s="24" t="s">
        <v>8</v>
      </c>
    </row>
    <row r="5" spans="2:3">
      <c r="B5" s="15" t="s">
        <v>9</v>
      </c>
      <c r="C5" s="43">
        <v>588817</v>
      </c>
    </row>
    <row r="6" spans="2:3">
      <c r="B6" s="15" t="s">
        <v>10</v>
      </c>
      <c r="C6" s="43">
        <v>22127</v>
      </c>
    </row>
    <row r="7" spans="2:3">
      <c r="B7" s="15" t="s">
        <v>11</v>
      </c>
      <c r="C7" s="43">
        <v>0</v>
      </c>
    </row>
    <row r="8" spans="2:3">
      <c r="B8" s="15" t="s">
        <v>12</v>
      </c>
      <c r="C8" s="43">
        <v>43371</v>
      </c>
    </row>
    <row r="9" spans="2:3">
      <c r="B9" s="15" t="s">
        <v>13</v>
      </c>
      <c r="C9" s="43">
        <v>0</v>
      </c>
    </row>
    <row r="10" spans="2:3">
      <c r="B10" s="15" t="s">
        <v>14</v>
      </c>
      <c r="C10" s="43">
        <v>220207</v>
      </c>
    </row>
    <row r="11" spans="2:3">
      <c r="B11" s="15" t="s">
        <v>15</v>
      </c>
      <c r="C11" s="43">
        <v>850855.86</v>
      </c>
    </row>
    <row r="12" spans="2:3">
      <c r="B12" s="15" t="s">
        <v>16</v>
      </c>
      <c r="C12" s="43">
        <v>1593663</v>
      </c>
    </row>
    <row r="13" spans="2:3">
      <c r="B13" s="15" t="s">
        <v>17</v>
      </c>
      <c r="C13" s="43">
        <v>2816847.71</v>
      </c>
    </row>
    <row r="14" spans="2:3">
      <c r="B14" s="15" t="s">
        <v>18</v>
      </c>
      <c r="C14" s="43">
        <v>0</v>
      </c>
    </row>
    <row r="15" spans="2:3">
      <c r="B15" s="16" t="s">
        <v>19</v>
      </c>
      <c r="C15" s="43">
        <v>1028560</v>
      </c>
    </row>
    <row r="16" spans="2:3">
      <c r="B16" s="13" t="s">
        <v>20</v>
      </c>
      <c r="C16" s="45"/>
    </row>
    <row r="17" spans="2:3">
      <c r="B17" s="15" t="s">
        <v>21</v>
      </c>
      <c r="C17" s="43">
        <v>2975100</v>
      </c>
    </row>
    <row r="18" spans="2:3">
      <c r="B18" s="15" t="s">
        <v>22</v>
      </c>
      <c r="C18" s="43">
        <v>0</v>
      </c>
    </row>
    <row r="19" spans="2:3">
      <c r="B19" s="15" t="s">
        <v>23</v>
      </c>
      <c r="C19" s="43">
        <v>68246.19</v>
      </c>
    </row>
    <row r="20" spans="2:3">
      <c r="B20" s="15" t="s">
        <v>24</v>
      </c>
      <c r="C20" s="43">
        <v>2304</v>
      </c>
    </row>
    <row r="21" spans="2:3">
      <c r="B21" s="15" t="s">
        <v>25</v>
      </c>
      <c r="C21" s="43">
        <v>0</v>
      </c>
    </row>
    <row r="22" spans="2:3">
      <c r="B22" s="15" t="s">
        <v>26</v>
      </c>
      <c r="C22" s="43">
        <v>0</v>
      </c>
    </row>
    <row r="23" spans="2:3">
      <c r="B23" s="15" t="s">
        <v>27</v>
      </c>
      <c r="C23" s="43">
        <v>92020.39</v>
      </c>
    </row>
    <row r="24" spans="2:3">
      <c r="B24" s="15" t="s">
        <v>28</v>
      </c>
      <c r="C24" s="43">
        <v>137190.39000000001</v>
      </c>
    </row>
    <row r="25" spans="2:3" ht="15.75">
      <c r="B25" s="14" t="s">
        <v>29</v>
      </c>
      <c r="C25" s="47">
        <f>SUM(C5:C24)</f>
        <v>10439309.540000001</v>
      </c>
    </row>
    <row r="27" spans="2:3">
      <c r="B27" t="s">
        <v>34</v>
      </c>
    </row>
  </sheetData>
  <pageMargins left="0.7" right="0.7" top="0.75" bottom="0.75" header="0.3" footer="0.3"/>
  <pageSetup paperSize="9" orientation="landscape" r:id="rId1"/>
  <headerFooter>
    <oddHeader>&amp;R&amp;G</oddHead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E8E9-44CE-4A81-A8B5-B24F010EDB92}">
  <dimension ref="B2:C27"/>
  <sheetViews>
    <sheetView view="pageLayout" zoomScaleNormal="100" workbookViewId="0">
      <selection activeCell="C27" sqref="C27"/>
    </sheetView>
  </sheetViews>
  <sheetFormatPr defaultRowHeight="15"/>
  <cols>
    <col min="2" max="2" width="33.85546875" customWidth="1"/>
    <col min="3" max="3" width="10.5703125" customWidth="1"/>
  </cols>
  <sheetData>
    <row r="2" spans="2:3" ht="18">
      <c r="B2" s="27" t="s">
        <v>51</v>
      </c>
    </row>
    <row r="3" spans="2:3">
      <c r="B3" s="2"/>
    </row>
    <row r="4" spans="2:3">
      <c r="B4" s="11" t="s">
        <v>3</v>
      </c>
      <c r="C4" s="24" t="s">
        <v>8</v>
      </c>
    </row>
    <row r="5" spans="2:3">
      <c r="B5" s="15" t="s">
        <v>9</v>
      </c>
      <c r="C5" s="43">
        <v>1242.2299578059071</v>
      </c>
    </row>
    <row r="6" spans="2:3">
      <c r="B6" s="15" t="s">
        <v>10</v>
      </c>
      <c r="C6" s="43">
        <v>553.17499999999995</v>
      </c>
    </row>
    <row r="7" spans="2:3">
      <c r="B7" s="15" t="s">
        <v>11</v>
      </c>
      <c r="C7" s="43">
        <v>0</v>
      </c>
    </row>
    <row r="8" spans="2:3">
      <c r="B8" s="15" t="s">
        <v>12</v>
      </c>
      <c r="C8" s="43">
        <v>233.17741935483872</v>
      </c>
    </row>
    <row r="9" spans="2:3">
      <c r="B9" s="15" t="s">
        <v>13</v>
      </c>
      <c r="C9" s="43">
        <v>0</v>
      </c>
    </row>
    <row r="10" spans="2:3">
      <c r="B10" s="15" t="s">
        <v>14</v>
      </c>
      <c r="C10" s="43">
        <v>469.52452025586354</v>
      </c>
    </row>
    <row r="11" spans="2:3">
      <c r="B11" s="15" t="s">
        <v>15</v>
      </c>
      <c r="C11" s="43">
        <v>684.51798873692678</v>
      </c>
    </row>
    <row r="12" spans="2:3">
      <c r="B12" s="15" t="s">
        <v>16</v>
      </c>
      <c r="C12" s="43">
        <v>513.25700483091782</v>
      </c>
    </row>
    <row r="13" spans="2:3">
      <c r="B13" s="15" t="s">
        <v>17</v>
      </c>
      <c r="C13" s="43">
        <v>785.73157880055783</v>
      </c>
    </row>
    <row r="14" spans="2:3">
      <c r="B14" s="15" t="s">
        <v>18</v>
      </c>
      <c r="C14" s="43">
        <v>0</v>
      </c>
    </row>
    <row r="15" spans="2:3">
      <c r="B15" s="16" t="s">
        <v>19</v>
      </c>
      <c r="C15" s="43">
        <v>525.31154239019406</v>
      </c>
    </row>
    <row r="16" spans="2:3">
      <c r="B16" s="13" t="s">
        <v>20</v>
      </c>
      <c r="C16" s="45"/>
    </row>
    <row r="17" spans="2:3">
      <c r="B17" s="15" t="s">
        <v>21</v>
      </c>
      <c r="C17" s="43">
        <v>50</v>
      </c>
    </row>
    <row r="18" spans="2:3">
      <c r="B18" s="15" t="s">
        <v>22</v>
      </c>
      <c r="C18" s="43">
        <v>0</v>
      </c>
    </row>
    <row r="19" spans="2:3">
      <c r="B19" s="15" t="s">
        <v>23</v>
      </c>
      <c r="C19" s="43">
        <v>749.95813186813189</v>
      </c>
    </row>
    <row r="20" spans="2:3">
      <c r="B20" s="15" t="s">
        <v>24</v>
      </c>
      <c r="C20" s="43">
        <v>115.2</v>
      </c>
    </row>
    <row r="21" spans="2:3">
      <c r="B21" s="15" t="s">
        <v>25</v>
      </c>
      <c r="C21" s="43">
        <v>0</v>
      </c>
    </row>
    <row r="22" spans="2:3">
      <c r="B22" s="15" t="s">
        <v>26</v>
      </c>
      <c r="C22" s="43">
        <v>0</v>
      </c>
    </row>
    <row r="23" spans="2:3">
      <c r="B23" s="15" t="s">
        <v>27</v>
      </c>
      <c r="C23" s="43">
        <v>1108.6793975903615</v>
      </c>
    </row>
    <row r="24" spans="2:3">
      <c r="B24" s="15" t="s">
        <v>28</v>
      </c>
      <c r="C24" s="43">
        <v>224.16730392156865</v>
      </c>
    </row>
    <row r="25" spans="2:3" ht="15.75">
      <c r="B25" s="14" t="s">
        <v>29</v>
      </c>
      <c r="C25" s="47">
        <v>146.27437422934651</v>
      </c>
    </row>
    <row r="27" spans="2:3">
      <c r="B27" t="s">
        <v>44</v>
      </c>
    </row>
  </sheetData>
  <pageMargins left="0.7" right="0.7" top="0.75" bottom="0.75" header="0.3" footer="0.3"/>
  <pageSetup paperSize="9" orientation="landscape" r:id="rId1"/>
  <headerFooter>
    <oddHeader>&amp;R&amp;G</oddHead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8182-B91F-4E43-B40E-B1334F31FC64}">
  <dimension ref="B2:J28"/>
  <sheetViews>
    <sheetView view="pageLayout" zoomScaleNormal="100" workbookViewId="0">
      <selection activeCell="C5" sqref="C5:C24"/>
    </sheetView>
  </sheetViews>
  <sheetFormatPr defaultRowHeight="15"/>
  <cols>
    <col min="2" max="2" width="33.85546875" customWidth="1"/>
    <col min="3" max="3" width="11.85546875" customWidth="1"/>
  </cols>
  <sheetData>
    <row r="2" spans="2:3" ht="18">
      <c r="B2" s="27" t="s">
        <v>52</v>
      </c>
    </row>
    <row r="3" spans="2:3">
      <c r="B3" s="2"/>
    </row>
    <row r="4" spans="2:3">
      <c r="B4" s="11" t="s">
        <v>3</v>
      </c>
      <c r="C4" s="24" t="s">
        <v>8</v>
      </c>
    </row>
    <row r="5" spans="2:3">
      <c r="B5" s="15" t="s">
        <v>9</v>
      </c>
      <c r="C5" s="43">
        <v>3387</v>
      </c>
    </row>
    <row r="6" spans="2:3">
      <c r="B6" s="15" t="s">
        <v>10</v>
      </c>
      <c r="C6" s="43">
        <v>3834</v>
      </c>
    </row>
    <row r="7" spans="2:3">
      <c r="B7" s="15" t="s">
        <v>11</v>
      </c>
      <c r="C7" s="43">
        <v>162</v>
      </c>
    </row>
    <row r="8" spans="2:3">
      <c r="B8" s="15" t="s">
        <v>12</v>
      </c>
      <c r="C8" s="43">
        <v>9280</v>
      </c>
    </row>
    <row r="9" spans="2:3">
      <c r="B9" s="15" t="s">
        <v>13</v>
      </c>
      <c r="C9" s="43">
        <v>72213</v>
      </c>
    </row>
    <row r="10" spans="2:3">
      <c r="B10" s="15" t="s">
        <v>14</v>
      </c>
      <c r="C10" s="43">
        <v>2041</v>
      </c>
    </row>
    <row r="11" spans="2:3">
      <c r="B11" s="15" t="s">
        <v>15</v>
      </c>
      <c r="C11" s="43">
        <v>615</v>
      </c>
    </row>
    <row r="12" spans="2:3">
      <c r="B12" s="15" t="s">
        <v>16</v>
      </c>
      <c r="C12" s="43">
        <v>212024</v>
      </c>
    </row>
    <row r="13" spans="2:3">
      <c r="B13" s="15" t="s">
        <v>17</v>
      </c>
      <c r="C13" s="43">
        <v>18399</v>
      </c>
    </row>
    <row r="14" spans="2:3">
      <c r="B14" s="15" t="s">
        <v>18</v>
      </c>
      <c r="C14" s="43">
        <v>13682</v>
      </c>
    </row>
    <row r="15" spans="2:3">
      <c r="B15" s="16" t="s">
        <v>19</v>
      </c>
      <c r="C15" s="43">
        <v>14169</v>
      </c>
    </row>
    <row r="16" spans="2:3">
      <c r="B16" s="13" t="s">
        <v>20</v>
      </c>
      <c r="C16" s="45"/>
    </row>
    <row r="17" spans="2:10">
      <c r="B17" s="15" t="s">
        <v>21</v>
      </c>
      <c r="C17" s="43">
        <v>52</v>
      </c>
    </row>
    <row r="18" spans="2:10">
      <c r="B18" s="15" t="s">
        <v>22</v>
      </c>
      <c r="C18" s="43">
        <v>6444</v>
      </c>
    </row>
    <row r="19" spans="2:10">
      <c r="B19" s="15" t="s">
        <v>23</v>
      </c>
      <c r="C19" s="43">
        <v>0</v>
      </c>
    </row>
    <row r="20" spans="2:10">
      <c r="B20" s="15" t="s">
        <v>24</v>
      </c>
      <c r="C20" s="43">
        <v>3939</v>
      </c>
    </row>
    <row r="21" spans="2:10">
      <c r="B21" s="15" t="s">
        <v>25</v>
      </c>
      <c r="C21" s="43">
        <v>0</v>
      </c>
    </row>
    <row r="22" spans="2:10">
      <c r="B22" s="15" t="s">
        <v>26</v>
      </c>
      <c r="C22" s="43">
        <v>0</v>
      </c>
    </row>
    <row r="23" spans="2:10">
      <c r="B23" s="15" t="s">
        <v>27</v>
      </c>
      <c r="C23" s="43">
        <v>91</v>
      </c>
    </row>
    <row r="24" spans="2:10">
      <c r="B24" s="15" t="s">
        <v>28</v>
      </c>
      <c r="C24" s="43">
        <v>0</v>
      </c>
    </row>
    <row r="25" spans="2:10" ht="15.75">
      <c r="B25" s="14" t="s">
        <v>29</v>
      </c>
      <c r="C25" s="47">
        <f>SUM(C5:C24)</f>
        <v>360332</v>
      </c>
    </row>
    <row r="27" spans="2:10" ht="14.45" customHeight="1">
      <c r="B27" s="98" t="s">
        <v>40</v>
      </c>
      <c r="C27" s="98"/>
      <c r="D27" s="98"/>
      <c r="E27" s="98"/>
      <c r="F27" s="98"/>
      <c r="G27" s="98"/>
      <c r="H27" s="98"/>
      <c r="I27" s="98"/>
      <c r="J27" s="98"/>
    </row>
    <row r="28" spans="2:10">
      <c r="B28" s="98"/>
      <c r="C28" s="98"/>
      <c r="D28" s="98"/>
      <c r="E28" s="98"/>
      <c r="F28" s="98"/>
      <c r="G28" s="98"/>
      <c r="H28" s="98"/>
      <c r="I28" s="98"/>
      <c r="J28" s="98"/>
    </row>
  </sheetData>
  <mergeCells count="1">
    <mergeCell ref="B27:J28"/>
  </mergeCells>
  <pageMargins left="0.7" right="0.7" top="0.75" bottom="0.75" header="0.3" footer="0.3"/>
  <pageSetup paperSize="9" orientation="landscape" r:id="rId1"/>
  <headerFooter>
    <oddHeader>&amp;R&amp;G</oddHead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E3F96-3F19-488B-B719-1224CB2E9AE0}">
  <dimension ref="B2:J28"/>
  <sheetViews>
    <sheetView view="pageLayout" zoomScaleNormal="100" workbookViewId="0">
      <selection activeCell="G22" sqref="G22"/>
    </sheetView>
  </sheetViews>
  <sheetFormatPr defaultRowHeight="15"/>
  <cols>
    <col min="2" max="2" width="33.85546875" customWidth="1"/>
    <col min="3" max="3" width="12.5703125" customWidth="1"/>
  </cols>
  <sheetData>
    <row r="2" spans="2:3" ht="18">
      <c r="B2" s="27" t="s">
        <v>53</v>
      </c>
    </row>
    <row r="3" spans="2:3">
      <c r="B3" s="2"/>
    </row>
    <row r="4" spans="2:3">
      <c r="B4" s="11" t="s">
        <v>3</v>
      </c>
      <c r="C4" s="24" t="s">
        <v>8</v>
      </c>
    </row>
    <row r="5" spans="2:3">
      <c r="B5" s="15" t="s">
        <v>9</v>
      </c>
      <c r="C5" s="43">
        <v>10.823434221033892</v>
      </c>
    </row>
    <row r="6" spans="2:3">
      <c r="B6" s="15" t="s">
        <v>10</v>
      </c>
      <c r="C6" s="43">
        <v>25.274299320481276</v>
      </c>
    </row>
    <row r="7" spans="2:3">
      <c r="B7" s="15" t="s">
        <v>11</v>
      </c>
      <c r="C7" s="43">
        <v>15.902933207680528</v>
      </c>
    </row>
    <row r="8" spans="2:3">
      <c r="B8" s="15" t="s">
        <v>12</v>
      </c>
      <c r="C8" s="43">
        <v>71.810006817307766</v>
      </c>
    </row>
    <row r="9" spans="2:3">
      <c r="B9" s="15" t="s">
        <v>13</v>
      </c>
      <c r="C9" s="43">
        <v>163.33728936506031</v>
      </c>
    </row>
    <row r="10" spans="2:3">
      <c r="B10" s="15" t="s">
        <v>14</v>
      </c>
      <c r="C10" s="43">
        <v>19.734660193517634</v>
      </c>
    </row>
    <row r="11" spans="2:3">
      <c r="B11" s="15" t="s">
        <v>15</v>
      </c>
      <c r="C11" s="43">
        <v>2.9289298737988414</v>
      </c>
    </row>
    <row r="12" spans="2:3">
      <c r="B12" s="15" t="s">
        <v>16</v>
      </c>
      <c r="C12" s="43">
        <v>341.61010329635769</v>
      </c>
    </row>
    <row r="13" spans="2:3">
      <c r="B13" s="15" t="s">
        <v>17</v>
      </c>
      <c r="C13" s="43">
        <v>53.730501192648333</v>
      </c>
    </row>
    <row r="14" spans="2:3">
      <c r="B14" s="15" t="s">
        <v>18</v>
      </c>
      <c r="C14" s="43">
        <v>105.8940625952946</v>
      </c>
    </row>
    <row r="15" spans="2:3">
      <c r="B15" s="16" t="s">
        <v>19</v>
      </c>
      <c r="C15" s="43">
        <v>58.633660662189179</v>
      </c>
    </row>
    <row r="16" spans="2:3">
      <c r="B16" s="13" t="s">
        <v>20</v>
      </c>
      <c r="C16" s="45"/>
    </row>
    <row r="17" spans="2:10">
      <c r="B17" s="15" t="s">
        <v>21</v>
      </c>
      <c r="C17" s="43">
        <v>0.34061730335901069</v>
      </c>
    </row>
    <row r="18" spans="2:10">
      <c r="B18" s="15" t="s">
        <v>22</v>
      </c>
      <c r="C18" s="43">
        <v>121.27028934368384</v>
      </c>
    </row>
    <row r="19" spans="2:10">
      <c r="B19" s="15" t="s">
        <v>23</v>
      </c>
      <c r="C19" s="43">
        <v>0</v>
      </c>
    </row>
    <row r="20" spans="2:10">
      <c r="B20" s="15" t="s">
        <v>24</v>
      </c>
      <c r="C20" s="43">
        <v>48.803756613101065</v>
      </c>
    </row>
    <row r="21" spans="2:10">
      <c r="B21" s="15" t="s">
        <v>25</v>
      </c>
      <c r="C21" s="43">
        <v>0</v>
      </c>
    </row>
    <row r="22" spans="2:10">
      <c r="B22" s="15" t="s">
        <v>26</v>
      </c>
      <c r="C22" s="43">
        <v>0</v>
      </c>
    </row>
    <row r="23" spans="2:10">
      <c r="B23" s="15" t="s">
        <v>27</v>
      </c>
      <c r="C23" s="43">
        <v>0.88775117992862862</v>
      </c>
    </row>
    <row r="24" spans="2:10">
      <c r="B24" s="15" t="s">
        <v>28</v>
      </c>
      <c r="C24" s="43">
        <v>0</v>
      </c>
    </row>
    <row r="25" spans="2:10" ht="15.75">
      <c r="B25" s="14" t="s">
        <v>29</v>
      </c>
      <c r="C25" s="47">
        <v>112.0352272393738</v>
      </c>
    </row>
    <row r="27" spans="2:10" ht="14.45" customHeight="1">
      <c r="B27" s="99" t="s">
        <v>40</v>
      </c>
      <c r="C27" s="99"/>
      <c r="D27" s="99"/>
      <c r="E27" s="99"/>
      <c r="F27" s="99"/>
      <c r="G27" s="99"/>
      <c r="H27" s="99"/>
      <c r="I27" s="99"/>
      <c r="J27" s="99"/>
    </row>
    <row r="28" spans="2:10">
      <c r="B28" s="99"/>
      <c r="C28" s="99"/>
      <c r="D28" s="99"/>
      <c r="E28" s="99"/>
      <c r="F28" s="99"/>
      <c r="G28" s="99"/>
      <c r="H28" s="99"/>
      <c r="I28" s="99"/>
      <c r="J28" s="99"/>
    </row>
  </sheetData>
  <mergeCells count="1">
    <mergeCell ref="B27:J28"/>
  </mergeCells>
  <pageMargins left="0.7" right="0.7" top="0.75" bottom="0.75" header="0.3" footer="0.3"/>
  <pageSetup paperSize="9"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D467E-93FF-4F39-A792-0FB1DC2660F0}">
  <dimension ref="B2:C27"/>
  <sheetViews>
    <sheetView view="pageLayout" zoomScaleNormal="100" workbookViewId="0">
      <selection activeCell="C5" sqref="C5:C24"/>
    </sheetView>
  </sheetViews>
  <sheetFormatPr defaultRowHeight="15"/>
  <cols>
    <col min="2" max="2" width="33.85546875" customWidth="1"/>
    <col min="3" max="3" width="15.7109375" customWidth="1"/>
  </cols>
  <sheetData>
    <row r="2" spans="2:3" ht="18">
      <c r="B2" s="27" t="s">
        <v>54</v>
      </c>
    </row>
    <row r="3" spans="2:3">
      <c r="B3" s="2"/>
    </row>
    <row r="4" spans="2:3">
      <c r="B4" s="11" t="s">
        <v>3</v>
      </c>
      <c r="C4" s="24" t="s">
        <v>8</v>
      </c>
    </row>
    <row r="5" spans="2:3">
      <c r="B5" s="15" t="s">
        <v>9</v>
      </c>
      <c r="C5" s="43">
        <v>3884087</v>
      </c>
    </row>
    <row r="6" spans="2:3">
      <c r="B6" s="15" t="s">
        <v>10</v>
      </c>
      <c r="C6" s="43">
        <v>2953651</v>
      </c>
    </row>
    <row r="7" spans="2:3">
      <c r="B7" s="15" t="s">
        <v>11</v>
      </c>
      <c r="C7" s="43">
        <v>20965</v>
      </c>
    </row>
    <row r="8" spans="2:3">
      <c r="B8" s="15" t="s">
        <v>12</v>
      </c>
      <c r="C8" s="43">
        <v>620869</v>
      </c>
    </row>
    <row r="9" spans="2:3">
      <c r="B9" s="15" t="s">
        <v>13</v>
      </c>
      <c r="C9" s="43">
        <v>767540</v>
      </c>
    </row>
    <row r="10" spans="2:3">
      <c r="B10" s="15" t="s">
        <v>14</v>
      </c>
      <c r="C10" s="43">
        <v>1319852</v>
      </c>
    </row>
    <row r="11" spans="2:3">
      <c r="B11" s="15" t="s">
        <v>15</v>
      </c>
      <c r="C11" s="43">
        <v>321493.21999999997</v>
      </c>
    </row>
    <row r="12" spans="2:3">
      <c r="B12" s="15" t="s">
        <v>16</v>
      </c>
      <c r="C12" s="43">
        <v>93831000</v>
      </c>
    </row>
    <row r="13" spans="2:3">
      <c r="B13" s="15" t="s">
        <v>17</v>
      </c>
      <c r="C13" s="43">
        <v>13811145.843450399</v>
      </c>
    </row>
    <row r="14" spans="2:3">
      <c r="B14" s="15" t="s">
        <v>18</v>
      </c>
      <c r="C14" s="43">
        <v>2661632.58</v>
      </c>
    </row>
    <row r="15" spans="2:3">
      <c r="B15" s="16" t="s">
        <v>19</v>
      </c>
      <c r="C15" s="43">
        <v>6016252</v>
      </c>
    </row>
    <row r="16" spans="2:3">
      <c r="B16" s="13" t="s">
        <v>20</v>
      </c>
      <c r="C16" s="45"/>
    </row>
    <row r="17" spans="2:3">
      <c r="B17" s="15" t="s">
        <v>21</v>
      </c>
      <c r="C17" s="43">
        <v>14628.2</v>
      </c>
    </row>
    <row r="18" spans="2:3">
      <c r="B18" s="15" t="s">
        <v>22</v>
      </c>
      <c r="C18" s="43">
        <v>559418</v>
      </c>
    </row>
    <row r="19" spans="2:3">
      <c r="B19" s="15" t="s">
        <v>23</v>
      </c>
      <c r="C19" s="43">
        <v>0</v>
      </c>
    </row>
    <row r="20" spans="2:3">
      <c r="B20" s="15" t="s">
        <v>24</v>
      </c>
      <c r="C20" s="43">
        <v>148469</v>
      </c>
    </row>
    <row r="21" spans="2:3">
      <c r="B21" s="15" t="s">
        <v>25</v>
      </c>
      <c r="C21" s="43">
        <v>0</v>
      </c>
    </row>
    <row r="22" spans="2:3">
      <c r="B22" s="15" t="s">
        <v>26</v>
      </c>
      <c r="C22" s="43">
        <v>0</v>
      </c>
    </row>
    <row r="23" spans="2:3">
      <c r="B23" s="15" t="s">
        <v>27</v>
      </c>
      <c r="C23" s="43">
        <v>87648.53</v>
      </c>
    </row>
    <row r="24" spans="2:3">
      <c r="B24" s="15" t="s">
        <v>28</v>
      </c>
      <c r="C24" s="43">
        <v>0</v>
      </c>
    </row>
    <row r="25" spans="2:3" ht="15.75">
      <c r="B25" s="14" t="s">
        <v>29</v>
      </c>
      <c r="C25" s="47">
        <f>SUM(C5:C24)</f>
        <v>127018651.3734504</v>
      </c>
    </row>
    <row r="27" spans="2:3">
      <c r="B27" t="s">
        <v>34</v>
      </c>
    </row>
  </sheetData>
  <pageMargins left="0.7" right="0.7" top="0.75" bottom="0.75" header="0.3" footer="0.3"/>
  <pageSetup paperSize="9" orientation="landscape" r:id="rId1"/>
  <headerFooter>
    <oddHeader>&amp;R&amp;G</oddHead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39C22-9664-4BCC-8C5A-30A1DF62F985}">
  <dimension ref="B2:C27"/>
  <sheetViews>
    <sheetView view="pageLayout" zoomScaleNormal="100" workbookViewId="0">
      <selection activeCell="E24" sqref="E24"/>
    </sheetView>
  </sheetViews>
  <sheetFormatPr defaultRowHeight="15"/>
  <cols>
    <col min="2" max="2" width="33.85546875" customWidth="1"/>
    <col min="3" max="3" width="10.5703125" customWidth="1"/>
  </cols>
  <sheetData>
    <row r="2" spans="2:3" ht="18">
      <c r="B2" s="27" t="s">
        <v>55</v>
      </c>
    </row>
    <row r="3" spans="2:3">
      <c r="B3" s="2"/>
    </row>
    <row r="4" spans="2:3">
      <c r="B4" s="11" t="s">
        <v>3</v>
      </c>
      <c r="C4" s="24" t="s">
        <v>8</v>
      </c>
    </row>
    <row r="5" spans="2:3">
      <c r="B5" s="15" t="s">
        <v>9</v>
      </c>
      <c r="C5" s="43">
        <v>1146.7632122822556</v>
      </c>
    </row>
    <row r="6" spans="2:3">
      <c r="B6" s="15" t="s">
        <v>10</v>
      </c>
      <c r="C6" s="43">
        <v>770.3836724047992</v>
      </c>
    </row>
    <row r="7" spans="2:3">
      <c r="B7" s="15" t="s">
        <v>11</v>
      </c>
      <c r="C7" s="43">
        <v>129.41358024691357</v>
      </c>
    </row>
    <row r="8" spans="2:3">
      <c r="B8" s="15" t="s">
        <v>12</v>
      </c>
      <c r="C8" s="43">
        <v>66.90398706896552</v>
      </c>
    </row>
    <row r="9" spans="2:3">
      <c r="B9" s="15" t="s">
        <v>13</v>
      </c>
      <c r="C9" s="43">
        <v>10.628834143436777</v>
      </c>
    </row>
    <row r="10" spans="2:3">
      <c r="B10" s="15" t="s">
        <v>14</v>
      </c>
      <c r="C10" s="43">
        <v>646.66927976482111</v>
      </c>
    </row>
    <row r="11" spans="2:3">
      <c r="B11" s="15" t="s">
        <v>15</v>
      </c>
      <c r="C11" s="43">
        <v>522.75320325203245</v>
      </c>
    </row>
    <row r="12" spans="2:3">
      <c r="B12" s="15" t="s">
        <v>16</v>
      </c>
      <c r="C12" s="43">
        <v>442.54895672188053</v>
      </c>
    </row>
    <row r="13" spans="2:3">
      <c r="B13" s="15" t="s">
        <v>17</v>
      </c>
      <c r="C13" s="43">
        <v>750.6465483694983</v>
      </c>
    </row>
    <row r="14" spans="2:3">
      <c r="B14" s="15" t="s">
        <v>18</v>
      </c>
      <c r="C14" s="43">
        <v>194.53534424791698</v>
      </c>
    </row>
    <row r="15" spans="2:3">
      <c r="B15" s="16" t="s">
        <v>19</v>
      </c>
      <c r="C15" s="43">
        <v>424.60667654739217</v>
      </c>
    </row>
    <row r="16" spans="2:3">
      <c r="B16" s="13" t="s">
        <v>20</v>
      </c>
      <c r="C16" s="45"/>
    </row>
    <row r="17" spans="2:3">
      <c r="B17" s="15" t="s">
        <v>21</v>
      </c>
      <c r="C17" s="43">
        <v>281.31153846153848</v>
      </c>
    </row>
    <row r="18" spans="2:3">
      <c r="B18" s="15" t="s">
        <v>22</v>
      </c>
      <c r="C18" s="43">
        <v>86.812228429546863</v>
      </c>
    </row>
    <row r="19" spans="2:3">
      <c r="B19" s="15" t="s">
        <v>23</v>
      </c>
      <c r="C19" s="43">
        <v>0</v>
      </c>
    </row>
    <row r="20" spans="2:3">
      <c r="B20" s="15" t="s">
        <v>24</v>
      </c>
      <c r="C20" s="43">
        <v>37.692053820766695</v>
      </c>
    </row>
    <row r="21" spans="2:3">
      <c r="B21" s="15" t="s">
        <v>25</v>
      </c>
      <c r="C21" s="43">
        <v>0</v>
      </c>
    </row>
    <row r="22" spans="2:3">
      <c r="B22" s="15" t="s">
        <v>26</v>
      </c>
      <c r="C22" s="43">
        <v>0</v>
      </c>
    </row>
    <row r="23" spans="2:3">
      <c r="B23" s="15" t="s">
        <v>27</v>
      </c>
      <c r="C23" s="43">
        <v>963.17065934065931</v>
      </c>
    </row>
    <row r="24" spans="2:3">
      <c r="B24" s="15" t="s">
        <v>28</v>
      </c>
      <c r="C24" s="43">
        <v>0</v>
      </c>
    </row>
    <row r="25" spans="2:3" ht="15.75">
      <c r="B25" s="14" t="s">
        <v>29</v>
      </c>
      <c r="C25" s="47">
        <v>352.50449966544852</v>
      </c>
    </row>
    <row r="27" spans="2:3">
      <c r="B27" t="s">
        <v>44</v>
      </c>
    </row>
  </sheetData>
  <pageMargins left="0.7" right="0.7" top="0.75" bottom="0.75" header="0.3" footer="0.3"/>
  <pageSetup paperSize="9"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M31"/>
  <sheetViews>
    <sheetView view="pageLayout" zoomScaleNormal="100" workbookViewId="0">
      <selection activeCell="K9" sqref="K9"/>
    </sheetView>
  </sheetViews>
  <sheetFormatPr defaultRowHeight="15"/>
  <cols>
    <col min="2" max="2" width="33.28515625" customWidth="1"/>
    <col min="3" max="7" width="12.85546875" customWidth="1"/>
  </cols>
  <sheetData>
    <row r="2" spans="2:7" ht="18">
      <c r="B2" s="27" t="s">
        <v>56</v>
      </c>
    </row>
    <row r="3" spans="2:7">
      <c r="B3" s="2"/>
    </row>
    <row r="4" spans="2:7">
      <c r="B4" s="11" t="s">
        <v>3</v>
      </c>
      <c r="C4" s="24" t="s">
        <v>4</v>
      </c>
      <c r="D4" s="24" t="s">
        <v>5</v>
      </c>
      <c r="E4" s="24" t="s">
        <v>6</v>
      </c>
      <c r="F4" s="24" t="s">
        <v>7</v>
      </c>
      <c r="G4" s="24" t="s">
        <v>8</v>
      </c>
    </row>
    <row r="5" spans="2:7">
      <c r="B5" s="15" t="s">
        <v>9</v>
      </c>
      <c r="C5" s="44">
        <v>277418</v>
      </c>
      <c r="D5" s="44">
        <v>336296</v>
      </c>
      <c r="E5" s="43">
        <v>380853</v>
      </c>
      <c r="F5" s="43">
        <v>444387</v>
      </c>
      <c r="G5" s="43">
        <v>514016</v>
      </c>
    </row>
    <row r="6" spans="2:7">
      <c r="B6" s="15" t="s">
        <v>46</v>
      </c>
      <c r="C6" s="44">
        <v>116290</v>
      </c>
      <c r="D6" s="44">
        <v>144933</v>
      </c>
      <c r="E6" s="43">
        <v>167957</v>
      </c>
      <c r="F6" s="43">
        <v>243707</v>
      </c>
      <c r="G6" s="43">
        <v>307096</v>
      </c>
    </row>
    <row r="7" spans="2:7">
      <c r="B7" s="15" t="s">
        <v>11</v>
      </c>
      <c r="C7" s="44">
        <v>4024</v>
      </c>
      <c r="D7" s="44">
        <v>5432</v>
      </c>
      <c r="E7" s="43">
        <v>6959</v>
      </c>
      <c r="F7" s="43">
        <v>9421</v>
      </c>
      <c r="G7" s="43">
        <v>10984</v>
      </c>
    </row>
    <row r="8" spans="2:7">
      <c r="B8" s="15" t="s">
        <v>12</v>
      </c>
      <c r="C8" s="44">
        <v>48641</v>
      </c>
      <c r="D8" s="44">
        <v>109597</v>
      </c>
      <c r="E8" s="43">
        <v>130274</v>
      </c>
      <c r="F8" s="43">
        <v>159057</v>
      </c>
      <c r="G8" s="43">
        <v>175275</v>
      </c>
    </row>
    <row r="9" spans="2:7">
      <c r="B9" s="15" t="s">
        <v>13</v>
      </c>
      <c r="C9" s="44">
        <v>236127</v>
      </c>
      <c r="D9" s="44">
        <v>320248</v>
      </c>
      <c r="E9" s="43">
        <v>386904</v>
      </c>
      <c r="F9" s="43">
        <v>415030</v>
      </c>
      <c r="G9" s="43">
        <v>494007</v>
      </c>
    </row>
    <row r="10" spans="2:7">
      <c r="B10" s="15" t="s">
        <v>14</v>
      </c>
      <c r="C10" s="44">
        <v>58073</v>
      </c>
      <c r="D10" s="44">
        <v>78981</v>
      </c>
      <c r="E10" s="43">
        <v>107219</v>
      </c>
      <c r="F10" s="43">
        <v>133567</v>
      </c>
      <c r="G10" s="43">
        <v>168668</v>
      </c>
    </row>
    <row r="11" spans="2:7">
      <c r="B11" s="15" t="s">
        <v>15</v>
      </c>
      <c r="C11" s="44">
        <v>56487</v>
      </c>
      <c r="D11" s="44">
        <v>166384</v>
      </c>
      <c r="E11" s="43">
        <v>235901</v>
      </c>
      <c r="F11" s="43">
        <v>310591</v>
      </c>
      <c r="G11" s="43">
        <v>359733</v>
      </c>
    </row>
    <row r="12" spans="2:7">
      <c r="B12" s="15" t="s">
        <v>16</v>
      </c>
      <c r="C12" s="44">
        <v>284379</v>
      </c>
      <c r="D12" s="44">
        <v>358899</v>
      </c>
      <c r="E12" s="43">
        <v>441936</v>
      </c>
      <c r="F12" s="43">
        <v>606751</v>
      </c>
      <c r="G12" s="43">
        <v>723454</v>
      </c>
    </row>
    <row r="13" spans="2:7">
      <c r="B13" s="15" t="s">
        <v>17</v>
      </c>
      <c r="C13" s="44">
        <v>186224</v>
      </c>
      <c r="D13" s="44">
        <v>294490</v>
      </c>
      <c r="E13" s="43">
        <v>401987</v>
      </c>
      <c r="F13" s="43">
        <v>540380</v>
      </c>
      <c r="G13" s="43">
        <v>597401</v>
      </c>
    </row>
    <row r="14" spans="2:7">
      <c r="B14" s="15" t="s">
        <v>18</v>
      </c>
      <c r="C14" s="44">
        <v>49323</v>
      </c>
      <c r="D14" s="44">
        <v>76285</v>
      </c>
      <c r="E14" s="43">
        <v>113763</v>
      </c>
      <c r="F14" s="43">
        <v>152838</v>
      </c>
      <c r="G14" s="43">
        <v>188144</v>
      </c>
    </row>
    <row r="15" spans="2:7">
      <c r="B15" s="16" t="s">
        <v>19</v>
      </c>
      <c r="C15" s="44">
        <v>88702</v>
      </c>
      <c r="D15" s="44">
        <v>109194</v>
      </c>
      <c r="E15" s="43">
        <v>212872</v>
      </c>
      <c r="F15" s="43">
        <v>243593</v>
      </c>
      <c r="G15" s="43">
        <v>326129</v>
      </c>
    </row>
    <row r="16" spans="2:7">
      <c r="B16" s="13" t="s">
        <v>20</v>
      </c>
      <c r="C16" s="46"/>
      <c r="D16" s="46"/>
      <c r="E16" s="45"/>
      <c r="F16" s="45"/>
      <c r="G16" s="45"/>
    </row>
    <row r="17" spans="2:13">
      <c r="B17" s="15" t="s">
        <v>21</v>
      </c>
      <c r="C17" s="44">
        <v>92752</v>
      </c>
      <c r="D17" s="44">
        <v>120261</v>
      </c>
      <c r="E17" s="43">
        <v>155690</v>
      </c>
      <c r="F17" s="43">
        <v>193971</v>
      </c>
      <c r="G17" s="43">
        <v>237840</v>
      </c>
    </row>
    <row r="18" spans="2:13">
      <c r="B18" s="15" t="s">
        <v>22</v>
      </c>
      <c r="C18" s="44">
        <v>21167</v>
      </c>
      <c r="D18" s="44">
        <v>33764</v>
      </c>
      <c r="E18" s="43">
        <v>46258</v>
      </c>
      <c r="F18" s="43">
        <v>57341</v>
      </c>
      <c r="G18" s="43">
        <v>73439</v>
      </c>
    </row>
    <row r="19" spans="2:13">
      <c r="B19" s="15" t="s">
        <v>23</v>
      </c>
      <c r="C19" s="44">
        <v>7730</v>
      </c>
      <c r="D19" s="44">
        <v>10196</v>
      </c>
      <c r="E19" s="43">
        <v>11179</v>
      </c>
      <c r="F19" s="43">
        <v>14859</v>
      </c>
      <c r="G19" s="43">
        <v>20092</v>
      </c>
    </row>
    <row r="20" spans="2:13">
      <c r="B20" s="15" t="s">
        <v>24</v>
      </c>
      <c r="C20" s="44">
        <v>20614</v>
      </c>
      <c r="D20" s="44">
        <v>63791</v>
      </c>
      <c r="E20" s="43">
        <v>78517</v>
      </c>
      <c r="F20" s="43">
        <v>103685</v>
      </c>
      <c r="G20" s="43">
        <v>120622</v>
      </c>
    </row>
    <row r="21" spans="2:13">
      <c r="B21" s="15" t="s">
        <v>25</v>
      </c>
      <c r="C21" s="44">
        <v>31529</v>
      </c>
      <c r="D21" s="44">
        <v>31838</v>
      </c>
      <c r="E21" s="43">
        <v>38739</v>
      </c>
      <c r="F21" s="43">
        <v>48280</v>
      </c>
      <c r="G21" s="43">
        <v>53424</v>
      </c>
    </row>
    <row r="22" spans="2:13">
      <c r="B22" s="15" t="s">
        <v>26</v>
      </c>
      <c r="C22" s="44">
        <v>13167</v>
      </c>
      <c r="D22" s="44">
        <v>19597</v>
      </c>
      <c r="E22" s="43">
        <v>26917</v>
      </c>
      <c r="F22" s="43">
        <v>46227</v>
      </c>
      <c r="G22" s="43">
        <v>62313</v>
      </c>
    </row>
    <row r="23" spans="2:13">
      <c r="B23" s="15" t="s">
        <v>27</v>
      </c>
      <c r="C23" s="44">
        <v>47027</v>
      </c>
      <c r="D23" s="44">
        <v>72777</v>
      </c>
      <c r="E23" s="43">
        <v>100869</v>
      </c>
      <c r="F23" s="43">
        <v>130452</v>
      </c>
      <c r="G23" s="43">
        <v>174960</v>
      </c>
    </row>
    <row r="24" spans="2:13">
      <c r="B24" s="15" t="s">
        <v>28</v>
      </c>
      <c r="C24" s="44">
        <v>51129</v>
      </c>
      <c r="D24" s="44">
        <v>61691</v>
      </c>
      <c r="E24" s="43">
        <v>67606</v>
      </c>
      <c r="F24" s="43">
        <v>87249</v>
      </c>
      <c r="G24" s="43">
        <v>110651</v>
      </c>
    </row>
    <row r="25" spans="2:13" ht="15.75">
      <c r="B25" s="14" t="s">
        <v>29</v>
      </c>
      <c r="C25" s="47">
        <f>SUM(C5:C24)</f>
        <v>1690803</v>
      </c>
      <c r="D25" s="47">
        <f>SUM(D5:D24)</f>
        <v>2414654</v>
      </c>
      <c r="E25" s="47">
        <f>SUM(E5:E24)</f>
        <v>3112400</v>
      </c>
      <c r="F25" s="47">
        <f>SUM(F5:F24)</f>
        <v>3941386</v>
      </c>
      <c r="G25" s="47">
        <f>SUM(G5:G24)</f>
        <v>4718248</v>
      </c>
      <c r="H25" s="2"/>
    </row>
    <row r="27" spans="2:13" ht="14.45" customHeight="1">
      <c r="B27" s="100" t="s">
        <v>40</v>
      </c>
      <c r="C27" s="100"/>
      <c r="D27" s="100"/>
      <c r="E27" s="100"/>
      <c r="F27" s="100"/>
      <c r="G27" s="100"/>
      <c r="H27" s="94"/>
      <c r="I27" s="94"/>
      <c r="J27" s="42"/>
      <c r="K27" s="42"/>
      <c r="L27" s="42"/>
      <c r="M27" s="42"/>
    </row>
    <row r="28" spans="2:13" ht="13.9" customHeight="1">
      <c r="B28" s="100"/>
      <c r="C28" s="100"/>
      <c r="D28" s="100"/>
      <c r="E28" s="100"/>
      <c r="F28" s="100"/>
      <c r="G28" s="100"/>
      <c r="H28" s="94"/>
      <c r="I28" s="94"/>
      <c r="J28" s="42"/>
      <c r="K28" s="42"/>
      <c r="L28" s="42"/>
      <c r="M28" s="42"/>
    </row>
    <row r="29" spans="2:13">
      <c r="B29" s="94"/>
      <c r="C29" s="94"/>
      <c r="D29" s="94"/>
      <c r="E29" s="94"/>
      <c r="F29" s="94"/>
      <c r="G29" s="94"/>
      <c r="H29" s="94"/>
      <c r="I29" s="94"/>
    </row>
    <row r="30" spans="2:13">
      <c r="B30" s="94"/>
      <c r="C30" s="94"/>
      <c r="D30" s="94"/>
      <c r="E30" s="94"/>
      <c r="F30" s="94"/>
      <c r="G30" s="94"/>
      <c r="H30" s="94"/>
      <c r="I30" s="94"/>
    </row>
    <row r="31" spans="2:13">
      <c r="B31" s="54"/>
      <c r="C31" s="2"/>
      <c r="D31" s="2"/>
      <c r="E31" s="2"/>
    </row>
  </sheetData>
  <mergeCells count="1">
    <mergeCell ref="B27:G28"/>
  </mergeCells>
  <pageMargins left="0.7" right="0.7" top="0.75" bottom="0.75" header="0.3" footer="0.3"/>
  <pageSetup paperSize="9" fitToWidth="0" orientation="landscape" r:id="rId1"/>
  <headerFooter>
    <oddHeader>&amp;R&amp;G</oddHeader>
  </headerFooter>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I29"/>
  <sheetViews>
    <sheetView view="pageLayout" zoomScaleNormal="100" workbookViewId="0">
      <selection activeCell="C23" sqref="C23"/>
    </sheetView>
  </sheetViews>
  <sheetFormatPr defaultRowHeight="15"/>
  <cols>
    <col min="2" max="2" width="32.85546875" customWidth="1"/>
    <col min="3" max="7" width="12.28515625" customWidth="1"/>
  </cols>
  <sheetData>
    <row r="2" spans="2:7" ht="18">
      <c r="B2" s="27" t="s">
        <v>57</v>
      </c>
    </row>
    <row r="3" spans="2:7">
      <c r="B3" s="2"/>
    </row>
    <row r="4" spans="2:7" ht="15.75" customHeight="1">
      <c r="B4" s="11" t="s">
        <v>3</v>
      </c>
      <c r="C4" s="24" t="s">
        <v>4</v>
      </c>
      <c r="D4" s="24" t="s">
        <v>5</v>
      </c>
      <c r="E4" s="24" t="s">
        <v>6</v>
      </c>
      <c r="F4" s="24" t="s">
        <v>7</v>
      </c>
      <c r="G4" s="24" t="s">
        <v>8</v>
      </c>
    </row>
    <row r="5" spans="2:7">
      <c r="B5" s="15" t="s">
        <v>9</v>
      </c>
      <c r="C5" s="44">
        <v>918.35815895370899</v>
      </c>
      <c r="D5" s="44">
        <v>1101.559923050391</v>
      </c>
      <c r="E5" s="43">
        <v>1235.6182276342208</v>
      </c>
      <c r="F5" s="43">
        <v>1427.5292485014361</v>
      </c>
      <c r="G5" s="43">
        <v>1642.5799718213632</v>
      </c>
    </row>
    <row r="6" spans="2:7">
      <c r="B6" s="15" t="s">
        <v>46</v>
      </c>
      <c r="C6" s="44">
        <v>783.1730597626572</v>
      </c>
      <c r="D6" s="44">
        <v>970.5109524243187</v>
      </c>
      <c r="E6" s="43">
        <v>1120.585896217855</v>
      </c>
      <c r="F6" s="43">
        <v>1620.2123833324358</v>
      </c>
      <c r="G6" s="43">
        <v>2024.4225936678454</v>
      </c>
    </row>
    <row r="7" spans="2:7">
      <c r="B7" s="15" t="s">
        <v>11</v>
      </c>
      <c r="C7" s="44">
        <v>405.57974520238668</v>
      </c>
      <c r="D7" s="44">
        <v>542.39183616411549</v>
      </c>
      <c r="E7" s="43">
        <v>691.15750756889804</v>
      </c>
      <c r="F7" s="43">
        <v>930.98405043777291</v>
      </c>
      <c r="G7" s="43">
        <v>1078.2581379824871</v>
      </c>
    </row>
    <row r="8" spans="2:7">
      <c r="B8" s="15" t="s">
        <v>12</v>
      </c>
      <c r="C8" s="44">
        <v>389.40588003599368</v>
      </c>
      <c r="D8" s="44">
        <v>870.6383479026257</v>
      </c>
      <c r="E8" s="43">
        <v>1028.6630239095416</v>
      </c>
      <c r="F8" s="43">
        <v>1248.7801278009954</v>
      </c>
      <c r="G8" s="43">
        <v>1356.3037656146141</v>
      </c>
    </row>
    <row r="9" spans="2:7">
      <c r="B9" s="15" t="s">
        <v>13</v>
      </c>
      <c r="C9" s="44">
        <v>528.16348514936533</v>
      </c>
      <c r="D9" s="44">
        <v>714.50962245767414</v>
      </c>
      <c r="E9" s="43">
        <v>856.20771840373902</v>
      </c>
      <c r="F9" s="43">
        <v>946.25198442057422</v>
      </c>
      <c r="G9" s="43">
        <v>1117.3855719519386</v>
      </c>
    </row>
    <row r="10" spans="2:7">
      <c r="B10" s="15" t="s">
        <v>14</v>
      </c>
      <c r="C10" s="44">
        <v>577.06563322899581</v>
      </c>
      <c r="D10" s="44">
        <v>778.06740669811211</v>
      </c>
      <c r="E10" s="43">
        <v>1048.4950601359869</v>
      </c>
      <c r="F10" s="43">
        <v>1297.2405460634172</v>
      </c>
      <c r="G10" s="43">
        <v>1630.8699978051113</v>
      </c>
    </row>
    <row r="11" spans="2:7">
      <c r="B11" s="15" t="s">
        <v>15</v>
      </c>
      <c r="C11" s="44">
        <v>277.42171223814449</v>
      </c>
      <c r="D11" s="44">
        <v>812.2671952118493</v>
      </c>
      <c r="E11" s="43">
        <v>1135.465406477083</v>
      </c>
      <c r="F11" s="43">
        <v>1487.3915252622046</v>
      </c>
      <c r="G11" s="43">
        <v>1713.2239516931359</v>
      </c>
    </row>
    <row r="12" spans="2:7">
      <c r="B12" s="15" t="s">
        <v>16</v>
      </c>
      <c r="C12" s="44">
        <v>483.6992046438553</v>
      </c>
      <c r="D12" s="44">
        <v>604.98642358809695</v>
      </c>
      <c r="E12" s="43">
        <v>739.05603859434598</v>
      </c>
      <c r="F12" s="43">
        <v>1010.2227547909121</v>
      </c>
      <c r="G12" s="43">
        <v>1165.6189661083799</v>
      </c>
    </row>
    <row r="13" spans="2:7">
      <c r="B13" s="15" t="s">
        <v>17</v>
      </c>
      <c r="C13" s="44">
        <v>559.60446892657239</v>
      </c>
      <c r="D13" s="44">
        <v>880.54447902289428</v>
      </c>
      <c r="E13" s="43">
        <v>1192.1778739459487</v>
      </c>
      <c r="F13" s="43">
        <v>1593.6374824196464</v>
      </c>
      <c r="G13" s="43">
        <v>1744.5869418440843</v>
      </c>
    </row>
    <row r="14" spans="2:7">
      <c r="B14" s="15" t="s">
        <v>18</v>
      </c>
      <c r="C14" s="44">
        <v>390.85926752420141</v>
      </c>
      <c r="D14" s="44">
        <v>599.77105154327933</v>
      </c>
      <c r="E14" s="43">
        <v>889.0109701185786</v>
      </c>
      <c r="F14" s="43">
        <v>1188.2587552041423</v>
      </c>
      <c r="G14" s="43">
        <v>1456.1710651168767</v>
      </c>
    </row>
    <row r="15" spans="2:7">
      <c r="B15" s="16" t="s">
        <v>19</v>
      </c>
      <c r="C15" s="44">
        <v>377.5084916215859</v>
      </c>
      <c r="D15" s="44">
        <v>461.04173290283518</v>
      </c>
      <c r="E15" s="43">
        <v>891.12040163880556</v>
      </c>
      <c r="F15" s="43">
        <v>1015.1226787673656</v>
      </c>
      <c r="G15" s="43">
        <v>1349.5756311736252</v>
      </c>
    </row>
    <row r="16" spans="2:7">
      <c r="B16" s="13" t="s">
        <v>20</v>
      </c>
      <c r="C16" s="46"/>
      <c r="D16" s="46"/>
      <c r="E16" s="45"/>
      <c r="F16" s="45"/>
      <c r="G16" s="45"/>
    </row>
    <row r="17" spans="2:9">
      <c r="B17" s="15" t="s">
        <v>21</v>
      </c>
      <c r="C17" s="44">
        <v>625.6804760870416</v>
      </c>
      <c r="D17" s="44">
        <v>803.26835191758187</v>
      </c>
      <c r="E17" s="43">
        <v>1031.8112532308305</v>
      </c>
      <c r="F17" s="43">
        <v>1275.8631123085263</v>
      </c>
      <c r="G17" s="43">
        <v>1557.9311429020595</v>
      </c>
    </row>
    <row r="18" spans="2:9">
      <c r="B18" s="15" t="s">
        <v>22</v>
      </c>
      <c r="C18" s="44">
        <v>407.00838167683531</v>
      </c>
      <c r="D18" s="44">
        <v>643.79089952255288</v>
      </c>
      <c r="E18" s="43">
        <v>876.29930343885621</v>
      </c>
      <c r="F18" s="43">
        <v>1081.6403523664007</v>
      </c>
      <c r="G18" s="43">
        <v>1382.0559868266291</v>
      </c>
    </row>
    <row r="19" spans="2:9">
      <c r="B19" s="15" t="s">
        <v>23</v>
      </c>
      <c r="C19" s="44">
        <v>552.11130792526137</v>
      </c>
      <c r="D19" s="44">
        <v>720.52463464963103</v>
      </c>
      <c r="E19" s="43">
        <v>783.0515123071965</v>
      </c>
      <c r="F19" s="43">
        <v>1033.3101529902642</v>
      </c>
      <c r="G19" s="43">
        <v>1383.0988242420906</v>
      </c>
    </row>
    <row r="20" spans="2:9">
      <c r="B20" s="15" t="s">
        <v>24</v>
      </c>
      <c r="C20" s="44">
        <v>263.00613434313539</v>
      </c>
      <c r="D20" s="44">
        <v>806.9008611529938</v>
      </c>
      <c r="E20" s="43">
        <v>987.54826619039841</v>
      </c>
      <c r="F20" s="43">
        <v>1297.3420035510021</v>
      </c>
      <c r="G20" s="43">
        <v>1494.4926961628528</v>
      </c>
    </row>
    <row r="21" spans="2:9">
      <c r="B21" s="15" t="s">
        <v>25</v>
      </c>
      <c r="C21" s="44">
        <v>1021.6421320043679</v>
      </c>
      <c r="D21" s="44">
        <v>1030.279299599059</v>
      </c>
      <c r="E21" s="43">
        <v>1246.7294231233407</v>
      </c>
      <c r="F21" s="43">
        <v>1549.1091339042493</v>
      </c>
      <c r="G21" s="43">
        <v>1701.7698100225525</v>
      </c>
    </row>
    <row r="22" spans="2:9">
      <c r="B22" s="15" t="s">
        <v>26</v>
      </c>
      <c r="C22" s="44">
        <v>460.2060039634967</v>
      </c>
      <c r="D22" s="44">
        <v>680.60736140921188</v>
      </c>
      <c r="E22" s="43">
        <v>931.21008531277892</v>
      </c>
      <c r="F22" s="43">
        <v>1555.2707012798255</v>
      </c>
      <c r="G22" s="43">
        <v>2085.7139988151062</v>
      </c>
    </row>
    <row r="23" spans="2:9">
      <c r="B23" s="15" t="s">
        <v>27</v>
      </c>
      <c r="C23" s="44">
        <v>473.16958320588571</v>
      </c>
      <c r="D23" s="44">
        <v>725.11607516489653</v>
      </c>
      <c r="E23" s="43">
        <v>993.92132306064195</v>
      </c>
      <c r="F23" s="43">
        <v>1275.8765709814659</v>
      </c>
      <c r="G23" s="43">
        <v>1706.8235872561854</v>
      </c>
    </row>
    <row r="24" spans="2:9">
      <c r="B24" s="15" t="s">
        <v>28</v>
      </c>
      <c r="C24" s="44">
        <v>901.02298860702615</v>
      </c>
      <c r="D24" s="44">
        <v>1080.0207282187389</v>
      </c>
      <c r="E24" s="43">
        <v>1176.480824716434</v>
      </c>
      <c r="F24" s="43">
        <v>1511.8392666845721</v>
      </c>
      <c r="G24" s="43">
        <v>1910.2954759294589</v>
      </c>
    </row>
    <row r="25" spans="2:9" ht="15.75">
      <c r="B25" s="14" t="s">
        <v>29</v>
      </c>
      <c r="C25" s="47">
        <v>540.74324240048895</v>
      </c>
      <c r="D25" s="47">
        <v>766.7184691223315</v>
      </c>
      <c r="E25" s="47">
        <v>980.246472483513</v>
      </c>
      <c r="F25" s="47">
        <v>1240.1858000896082</v>
      </c>
      <c r="G25" s="47">
        <v>1467.0081670562729</v>
      </c>
    </row>
    <row r="27" spans="2:9" ht="14.45" customHeight="1">
      <c r="B27" s="100" t="s">
        <v>40</v>
      </c>
      <c r="C27" s="100"/>
      <c r="D27" s="100"/>
      <c r="E27" s="100"/>
      <c r="F27" s="100"/>
      <c r="G27" s="100"/>
      <c r="H27" s="94"/>
      <c r="I27" s="94"/>
    </row>
    <row r="28" spans="2:9">
      <c r="B28" s="100"/>
      <c r="C28" s="100"/>
      <c r="D28" s="100"/>
      <c r="E28" s="100"/>
      <c r="F28" s="100"/>
      <c r="G28" s="100"/>
      <c r="H28" s="94"/>
      <c r="I28" s="94"/>
    </row>
    <row r="29" spans="2:9">
      <c r="B29" s="94"/>
      <c r="C29" s="94"/>
      <c r="D29" s="94"/>
      <c r="E29" s="94"/>
      <c r="F29" s="94"/>
      <c r="G29" s="94"/>
      <c r="H29" s="94"/>
      <c r="I29" s="94"/>
    </row>
  </sheetData>
  <mergeCells count="1">
    <mergeCell ref="B27:G28"/>
  </mergeCells>
  <pageMargins left="0.7" right="0.7" top="0.75" bottom="0.75" header="0.3" footer="0.3"/>
  <pageSetup paperSize="9" orientation="landscape" r:id="rId1"/>
  <headerFooter>
    <oddHeader>&amp;R&amp;G</oddHead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R35"/>
  <sheetViews>
    <sheetView view="pageLayout" zoomScaleNormal="100" workbookViewId="0">
      <selection activeCell="B32" sqref="B32:R33"/>
    </sheetView>
  </sheetViews>
  <sheetFormatPr defaultRowHeight="15"/>
  <cols>
    <col min="2" max="2" width="32.28515625" customWidth="1"/>
    <col min="3" max="7" width="10.28515625" customWidth="1"/>
    <col min="9" max="9" width="35.28515625" customWidth="1"/>
    <col min="10" max="14" width="10.28515625" customWidth="1"/>
  </cols>
  <sheetData>
    <row r="1" spans="2:14" ht="18">
      <c r="B1" s="27" t="s">
        <v>58</v>
      </c>
    </row>
    <row r="3" spans="2:14" ht="21">
      <c r="B3" s="74" t="s">
        <v>59</v>
      </c>
      <c r="I3" s="74" t="s">
        <v>60</v>
      </c>
    </row>
    <row r="4" spans="2:14">
      <c r="B4" s="11" t="s">
        <v>3</v>
      </c>
      <c r="C4" s="24" t="s">
        <v>4</v>
      </c>
      <c r="D4" s="24" t="s">
        <v>5</v>
      </c>
      <c r="E4" s="24" t="s">
        <v>6</v>
      </c>
      <c r="F4" s="24" t="s">
        <v>7</v>
      </c>
      <c r="G4" s="24" t="s">
        <v>8</v>
      </c>
      <c r="I4" s="11" t="s">
        <v>3</v>
      </c>
      <c r="J4" s="24" t="s">
        <v>4</v>
      </c>
      <c r="K4" s="24" t="s">
        <v>5</v>
      </c>
      <c r="L4" s="24" t="s">
        <v>6</v>
      </c>
      <c r="M4" s="24" t="s">
        <v>7</v>
      </c>
      <c r="N4" s="24" t="s">
        <v>8</v>
      </c>
    </row>
    <row r="5" spans="2:14">
      <c r="B5" s="15" t="s">
        <v>9</v>
      </c>
      <c r="C5" s="84">
        <f>'Priority Services per 10,000'!C5/100</f>
        <v>9.1835815895370896</v>
      </c>
      <c r="D5" s="84">
        <f>'Priority Services per 10,000'!D5/100</f>
        <v>11.015599230503911</v>
      </c>
      <c r="E5" s="84">
        <f>'Priority Services per 10,000'!E5/100</f>
        <v>12.356182276342208</v>
      </c>
      <c r="F5" s="84">
        <f>'Priority Services per 10,000'!F5/100</f>
        <v>14.275292485014361</v>
      </c>
      <c r="G5" s="25">
        <f>'Priority Services per 10,000'!G5/100</f>
        <v>16.425799718213632</v>
      </c>
      <c r="I5" s="15" t="s">
        <v>9</v>
      </c>
      <c r="J5" s="84">
        <v>9.4</v>
      </c>
      <c r="K5" s="36">
        <v>11.4</v>
      </c>
      <c r="L5" s="36">
        <v>12.7</v>
      </c>
      <c r="M5" s="75">
        <v>14.7</v>
      </c>
      <c r="N5" s="75">
        <v>16.950000000000003</v>
      </c>
    </row>
    <row r="6" spans="2:14">
      <c r="B6" s="15" t="s">
        <v>46</v>
      </c>
      <c r="C6" s="84">
        <f>'Priority Services per 10,000'!C6/100</f>
        <v>7.8317305976265716</v>
      </c>
      <c r="D6" s="84">
        <f>'Priority Services per 10,000'!D6/100</f>
        <v>9.7051095242431877</v>
      </c>
      <c r="E6" s="84">
        <f>'Priority Services per 10,000'!E6/100</f>
        <v>11.205858962178549</v>
      </c>
      <c r="F6" s="84">
        <f>'Priority Services per 10,000'!F6/100</f>
        <v>16.202123833324357</v>
      </c>
      <c r="G6" s="25">
        <f>'Priority Services per 10,000'!G6/100</f>
        <v>20.244225936678454</v>
      </c>
      <c r="I6" s="15" t="s">
        <v>46</v>
      </c>
      <c r="J6" s="84">
        <v>8.1</v>
      </c>
      <c r="K6" s="36">
        <v>10</v>
      </c>
      <c r="L6" s="36">
        <v>11.5</v>
      </c>
      <c r="M6" s="75">
        <v>16.600000000000001</v>
      </c>
      <c r="N6" s="75">
        <v>20.8</v>
      </c>
    </row>
    <row r="7" spans="2:14">
      <c r="B7" s="15" t="s">
        <v>11</v>
      </c>
      <c r="C7" s="84">
        <f>'Priority Services per 10,000'!C7/100</f>
        <v>4.0557974520238664</v>
      </c>
      <c r="D7" s="84">
        <f>'Priority Services per 10,000'!D7/100</f>
        <v>5.4239183616411548</v>
      </c>
      <c r="E7" s="84">
        <f>'Priority Services per 10,000'!E7/100</f>
        <v>6.9115750756889804</v>
      </c>
      <c r="F7" s="84">
        <f>'Priority Services per 10,000'!F7/100</f>
        <v>9.3098405043777284</v>
      </c>
      <c r="G7" s="25">
        <f>'Priority Services per 10,000'!G7/100</f>
        <v>10.782581379824871</v>
      </c>
      <c r="I7" s="15" t="s">
        <v>11</v>
      </c>
      <c r="J7" s="84">
        <v>4.2</v>
      </c>
      <c r="K7" s="36">
        <v>5.6</v>
      </c>
      <c r="L7" s="36">
        <v>7.2</v>
      </c>
      <c r="M7" s="75">
        <v>9.6</v>
      </c>
      <c r="N7" s="75">
        <v>11</v>
      </c>
    </row>
    <row r="8" spans="2:14">
      <c r="B8" s="15" t="s">
        <v>12</v>
      </c>
      <c r="C8" s="84">
        <f>'Priority Services per 10,000'!C8/100</f>
        <v>3.8940588003599368</v>
      </c>
      <c r="D8" s="84">
        <f>'Priority Services per 10,000'!D8/100</f>
        <v>8.7063834790262575</v>
      </c>
      <c r="E8" s="84">
        <f>'Priority Services per 10,000'!E8/100</f>
        <v>10.286630239095416</v>
      </c>
      <c r="F8" s="84">
        <f>'Priority Services per 10,000'!F8/100</f>
        <v>12.487801278009954</v>
      </c>
      <c r="G8" s="25">
        <f>'Priority Services per 10,000'!G8/100</f>
        <v>13.563037656146141</v>
      </c>
      <c r="I8" s="15" t="s">
        <v>100</v>
      </c>
      <c r="J8" s="84">
        <v>3.5</v>
      </c>
      <c r="K8" s="36">
        <v>8.8000000000000007</v>
      </c>
      <c r="L8" s="36">
        <v>10.5</v>
      </c>
      <c r="M8" s="75">
        <v>13.2</v>
      </c>
      <c r="N8" s="75">
        <v>14.249999999999998</v>
      </c>
    </row>
    <row r="9" spans="2:14">
      <c r="B9" s="15" t="s">
        <v>13</v>
      </c>
      <c r="C9" s="84">
        <f>'Priority Services per 10,000'!C9/100</f>
        <v>5.2816348514936529</v>
      </c>
      <c r="D9" s="84">
        <f>'Priority Services per 10,000'!D9/100</f>
        <v>7.1450962245767418</v>
      </c>
      <c r="E9" s="84">
        <f>'Priority Services per 10,000'!E9/100</f>
        <v>8.5620771840373902</v>
      </c>
      <c r="F9" s="84">
        <f>'Priority Services per 10,000'!F9/100</f>
        <v>9.4625198442057421</v>
      </c>
      <c r="G9" s="25">
        <f>'Priority Services per 10,000'!G9/100</f>
        <v>11.173855719519386</v>
      </c>
      <c r="I9" s="15" t="s">
        <v>13</v>
      </c>
      <c r="J9" s="84">
        <v>5.7</v>
      </c>
      <c r="K9" s="36">
        <v>7.7</v>
      </c>
      <c r="L9" s="36">
        <v>9.1999999999999993</v>
      </c>
      <c r="M9" s="36">
        <v>9.9</v>
      </c>
      <c r="N9" s="36">
        <v>11.799999999999999</v>
      </c>
    </row>
    <row r="10" spans="2:14">
      <c r="B10" s="15" t="s">
        <v>14</v>
      </c>
      <c r="C10" s="84">
        <f>'Priority Services per 10,000'!C10/100</f>
        <v>5.770656332289958</v>
      </c>
      <c r="D10" s="84">
        <f>'Priority Services per 10,000'!D10/100</f>
        <v>7.7806740669811214</v>
      </c>
      <c r="E10" s="84">
        <f>'Priority Services per 10,000'!E10/100</f>
        <v>10.48495060135987</v>
      </c>
      <c r="F10" s="84">
        <f>'Priority Services per 10,000'!F10/100</f>
        <v>12.972405460634173</v>
      </c>
      <c r="G10" s="25">
        <f>'Priority Services per 10,000'!G10/100</f>
        <v>16.308699978051113</v>
      </c>
      <c r="I10" s="15" t="s">
        <v>14</v>
      </c>
      <c r="J10" s="84">
        <v>5.8</v>
      </c>
      <c r="K10" s="36">
        <v>7.8</v>
      </c>
      <c r="L10" s="36">
        <v>10.6</v>
      </c>
      <c r="M10" s="36">
        <v>13.1</v>
      </c>
      <c r="N10" s="36">
        <v>16.309999999999999</v>
      </c>
    </row>
    <row r="11" spans="2:14">
      <c r="B11" s="15" t="s">
        <v>15</v>
      </c>
      <c r="C11" s="84">
        <f>'Priority Services per 10,000'!C11/100</f>
        <v>2.7742171223814451</v>
      </c>
      <c r="D11" s="84">
        <f>'Priority Services per 10,000'!D11/100</f>
        <v>8.1226719521184929</v>
      </c>
      <c r="E11" s="84">
        <f>'Priority Services per 10,000'!E11/100</f>
        <v>11.354654064770831</v>
      </c>
      <c r="F11" s="84">
        <f>'Priority Services per 10,000'!F11/100</f>
        <v>14.873915252622046</v>
      </c>
      <c r="G11" s="25">
        <f>'Priority Services per 10,000'!G11/100</f>
        <v>17.13223951693136</v>
      </c>
      <c r="I11" s="15" t="s">
        <v>15</v>
      </c>
      <c r="J11" s="84">
        <v>2.9</v>
      </c>
      <c r="K11" s="36">
        <v>8.3000000000000007</v>
      </c>
      <c r="L11" s="36">
        <v>11.7</v>
      </c>
      <c r="M11" s="36">
        <v>15.3</v>
      </c>
      <c r="N11" s="36">
        <v>23.91</v>
      </c>
    </row>
    <row r="12" spans="2:14">
      <c r="B12" s="15" t="s">
        <v>16</v>
      </c>
      <c r="C12" s="84">
        <f>'Priority Services per 10,000'!C12/100</f>
        <v>4.836992046438553</v>
      </c>
      <c r="D12" s="84">
        <f>'Priority Services per 10,000'!D12/100</f>
        <v>6.0498642358809693</v>
      </c>
      <c r="E12" s="84">
        <f>'Priority Services per 10,000'!E12/100</f>
        <v>7.3905603859434601</v>
      </c>
      <c r="F12" s="84">
        <f>'Priority Services per 10,000'!F12/100</f>
        <v>10.10222754790912</v>
      </c>
      <c r="G12" s="25">
        <f>'Priority Services per 10,000'!G12/100</f>
        <v>11.656189661083799</v>
      </c>
      <c r="I12" s="15" t="s">
        <v>16</v>
      </c>
      <c r="J12" s="84">
        <v>5</v>
      </c>
      <c r="K12" s="36">
        <v>6.2</v>
      </c>
      <c r="L12" s="36">
        <v>7.6</v>
      </c>
      <c r="M12" s="36">
        <v>10.4</v>
      </c>
      <c r="N12" s="36">
        <v>12.4</v>
      </c>
    </row>
    <row r="13" spans="2:14">
      <c r="B13" s="15" t="s">
        <v>17</v>
      </c>
      <c r="C13" s="84">
        <f>'Priority Services per 10,000'!C13/100</f>
        <v>5.5960446892657236</v>
      </c>
      <c r="D13" s="84">
        <f>'Priority Services per 10,000'!D13/100</f>
        <v>8.8054447902289432</v>
      </c>
      <c r="E13" s="84">
        <f>'Priority Services per 10,000'!E13/100</f>
        <v>11.921778739459487</v>
      </c>
      <c r="F13" s="84">
        <f>'Priority Services per 10,000'!F13/100</f>
        <v>15.936374824196465</v>
      </c>
      <c r="G13" s="25">
        <f>'Priority Services per 10,000'!G13/100</f>
        <v>17.445869418440843</v>
      </c>
      <c r="I13" s="15" t="s">
        <v>17</v>
      </c>
      <c r="J13" s="84">
        <v>5.9</v>
      </c>
      <c r="K13" s="36">
        <v>9.1</v>
      </c>
      <c r="L13" s="36">
        <v>12.4</v>
      </c>
      <c r="M13" s="36">
        <v>16.5</v>
      </c>
      <c r="N13" s="36">
        <v>18.260000000000002</v>
      </c>
    </row>
    <row r="14" spans="2:14">
      <c r="B14" s="15" t="s">
        <v>18</v>
      </c>
      <c r="C14" s="84">
        <f>'Priority Services per 10,000'!C14/100</f>
        <v>3.9085926752420139</v>
      </c>
      <c r="D14" s="84">
        <f>'Priority Services per 10,000'!D14/100</f>
        <v>5.997710515432793</v>
      </c>
      <c r="E14" s="84">
        <f>'Priority Services per 10,000'!E14/100</f>
        <v>8.8901097011857857</v>
      </c>
      <c r="F14" s="84">
        <f>'Priority Services per 10,000'!F14/100</f>
        <v>11.882587552041423</v>
      </c>
      <c r="G14" s="25">
        <f>'Priority Services per 10,000'!G14/100</f>
        <v>14.561710651168767</v>
      </c>
      <c r="I14" s="15" t="s">
        <v>18</v>
      </c>
      <c r="J14" s="84">
        <v>4</v>
      </c>
      <c r="K14" s="36">
        <v>6.1</v>
      </c>
      <c r="L14" s="36">
        <v>9.1</v>
      </c>
      <c r="M14" s="36">
        <v>12.1</v>
      </c>
      <c r="N14" s="36">
        <v>14.92</v>
      </c>
    </row>
    <row r="15" spans="2:14">
      <c r="B15" s="16" t="s">
        <v>19</v>
      </c>
      <c r="C15" s="84">
        <f>'Priority Services per 10,000'!C15/100</f>
        <v>3.7750849162158588</v>
      </c>
      <c r="D15" s="84">
        <f>'Priority Services per 10,000'!D15/100</f>
        <v>4.6104173290283521</v>
      </c>
      <c r="E15" s="84">
        <f>'Priority Services per 10,000'!E15/100</f>
        <v>8.911204016388055</v>
      </c>
      <c r="F15" s="84">
        <f>'Priority Services per 10,000'!F15/100</f>
        <v>10.151226787673657</v>
      </c>
      <c r="G15" s="25">
        <f>'Priority Services per 10,000'!G15/100</f>
        <v>13.495756311736251</v>
      </c>
      <c r="I15" s="16" t="s">
        <v>19</v>
      </c>
      <c r="J15" s="84">
        <v>3.9</v>
      </c>
      <c r="K15" s="36">
        <v>4.8</v>
      </c>
      <c r="L15" s="36">
        <v>9.1999999999999993</v>
      </c>
      <c r="M15" s="36">
        <v>10.6</v>
      </c>
      <c r="N15" s="36">
        <v>14.01</v>
      </c>
    </row>
    <row r="16" spans="2:14">
      <c r="B16" s="13" t="s">
        <v>20</v>
      </c>
      <c r="C16" s="20"/>
      <c r="D16" s="20"/>
      <c r="E16" s="19"/>
      <c r="F16" s="45"/>
      <c r="G16" s="45"/>
      <c r="I16" s="13" t="s">
        <v>20</v>
      </c>
      <c r="J16" s="20"/>
      <c r="K16" s="76"/>
      <c r="L16" s="76"/>
      <c r="M16" s="76"/>
      <c r="N16" s="76"/>
    </row>
    <row r="17" spans="2:18">
      <c r="B17" s="15" t="s">
        <v>21</v>
      </c>
      <c r="C17" s="84">
        <f>'Priority Services per 10,000'!C17/100</f>
        <v>6.2568047608704163</v>
      </c>
      <c r="D17" s="84">
        <f>'Priority Services per 10,000'!D17/100</f>
        <v>8.0326835191758192</v>
      </c>
      <c r="E17" s="84">
        <f>'Priority Services per 10,000'!E17/100</f>
        <v>10.318112532308305</v>
      </c>
      <c r="F17" s="84">
        <f>'Priority Services per 10,000'!F17/100</f>
        <v>12.758631123085262</v>
      </c>
      <c r="G17" s="25">
        <f>'Priority Services per 10,000'!G17/100</f>
        <v>15.579311429020596</v>
      </c>
      <c r="I17" s="15" t="s">
        <v>21</v>
      </c>
      <c r="J17" s="84">
        <v>6.5</v>
      </c>
      <c r="K17" s="36">
        <v>8.3000000000000007</v>
      </c>
      <c r="L17" s="36">
        <v>10.7</v>
      </c>
      <c r="M17" s="36">
        <v>13.29</v>
      </c>
      <c r="N17" s="36">
        <v>16.262819859731128</v>
      </c>
    </row>
    <row r="18" spans="2:18">
      <c r="B18" s="15" t="s">
        <v>22</v>
      </c>
      <c r="C18" s="84">
        <f>'Priority Services per 10,000'!C18/100</f>
        <v>4.0700838167683528</v>
      </c>
      <c r="D18" s="84">
        <f>'Priority Services per 10,000'!D18/100</f>
        <v>6.4379089952255288</v>
      </c>
      <c r="E18" s="84">
        <f>'Priority Services per 10,000'!E18/100</f>
        <v>8.7629930343885629</v>
      </c>
      <c r="F18" s="84">
        <f>'Priority Services per 10,000'!F18/100</f>
        <v>10.816403523664007</v>
      </c>
      <c r="G18" s="25">
        <f>'Priority Services per 10,000'!G18/100</f>
        <v>13.820559868266292</v>
      </c>
      <c r="I18" s="15" t="s">
        <v>22</v>
      </c>
      <c r="J18" s="84">
        <v>4.0999999999999996</v>
      </c>
      <c r="K18" s="36">
        <v>6.5</v>
      </c>
      <c r="L18" s="36">
        <v>8.9</v>
      </c>
      <c r="M18" s="36">
        <v>11</v>
      </c>
      <c r="N18" s="36">
        <v>13.83</v>
      </c>
    </row>
    <row r="19" spans="2:18">
      <c r="B19" s="15" t="s">
        <v>23</v>
      </c>
      <c r="C19" s="84">
        <f>'Priority Services per 10,000'!C19/100</f>
        <v>5.521113079252614</v>
      </c>
      <c r="D19" s="84">
        <f>'Priority Services per 10,000'!D19/100</f>
        <v>7.2052463464963106</v>
      </c>
      <c r="E19" s="84">
        <f>'Priority Services per 10,000'!E19/100</f>
        <v>7.8305151230719652</v>
      </c>
      <c r="F19" s="84">
        <f>'Priority Services per 10,000'!F19/100</f>
        <v>10.333101529902642</v>
      </c>
      <c r="G19" s="25">
        <f>'Priority Services per 10,000'!G19/100</f>
        <v>13.830988242420906</v>
      </c>
      <c r="I19" s="15" t="s">
        <v>101</v>
      </c>
      <c r="J19" s="84">
        <v>8.6999999999999993</v>
      </c>
      <c r="K19" s="36">
        <v>10.6</v>
      </c>
      <c r="L19" s="36">
        <v>11.6</v>
      </c>
      <c r="M19" s="36">
        <v>14.9</v>
      </c>
      <c r="N19" s="36">
        <v>14.395540620902622</v>
      </c>
    </row>
    <row r="20" spans="2:18">
      <c r="B20" s="15" t="s">
        <v>24</v>
      </c>
      <c r="C20" s="84">
        <f>'Priority Services per 10,000'!C20/100</f>
        <v>2.630061343431354</v>
      </c>
      <c r="D20" s="84">
        <f>'Priority Services per 10,000'!D20/100</f>
        <v>8.069008611529938</v>
      </c>
      <c r="E20" s="84">
        <f>'Priority Services per 10,000'!E20/100</f>
        <v>9.8754826619039839</v>
      </c>
      <c r="F20" s="84">
        <f>'Priority Services per 10,000'!F20/100</f>
        <v>12.973420035510021</v>
      </c>
      <c r="G20" s="25">
        <f>'Priority Services per 10,000'!G20/100</f>
        <v>14.944926961628529</v>
      </c>
      <c r="I20" s="15" t="s">
        <v>102</v>
      </c>
      <c r="J20" s="84">
        <v>3.5</v>
      </c>
      <c r="K20" s="36">
        <v>8.8000000000000007</v>
      </c>
      <c r="L20" s="36">
        <v>10.5</v>
      </c>
      <c r="M20" s="75">
        <v>13.2</v>
      </c>
      <c r="N20" s="75">
        <v>15.58</v>
      </c>
    </row>
    <row r="21" spans="2:18">
      <c r="B21" s="15" t="s">
        <v>25</v>
      </c>
      <c r="C21" s="84">
        <f>'Priority Services per 10,000'!C21/100</f>
        <v>10.216421320043679</v>
      </c>
      <c r="D21" s="84">
        <f>'Priority Services per 10,000'!D21/100</f>
        <v>10.30279299599059</v>
      </c>
      <c r="E21" s="84">
        <f>'Priority Services per 10,000'!E21/100</f>
        <v>12.467294231233407</v>
      </c>
      <c r="F21" s="84">
        <f>'Priority Services per 10,000'!F21/100</f>
        <v>15.491091339042493</v>
      </c>
      <c r="G21" s="25">
        <f>'Priority Services per 10,000'!G21/100</f>
        <v>17.017698100225527</v>
      </c>
      <c r="I21" s="15" t="s">
        <v>25</v>
      </c>
      <c r="J21" s="84">
        <v>10.5</v>
      </c>
      <c r="K21" s="36">
        <v>10.5</v>
      </c>
      <c r="L21" s="36">
        <v>12.5</v>
      </c>
      <c r="M21" s="75">
        <v>15.5</v>
      </c>
      <c r="N21" s="75">
        <v>17</v>
      </c>
    </row>
    <row r="22" spans="2:18">
      <c r="B22" s="15" t="s">
        <v>26</v>
      </c>
      <c r="C22" s="84">
        <f>'Priority Services per 10,000'!C22/100</f>
        <v>4.6020600396349671</v>
      </c>
      <c r="D22" s="84">
        <f>'Priority Services per 10,000'!D22/100</f>
        <v>6.806073614092119</v>
      </c>
      <c r="E22" s="84">
        <f>'Priority Services per 10,000'!E22/100</f>
        <v>9.3121008531277898</v>
      </c>
      <c r="F22" s="84">
        <f>'Priority Services per 10,000'!F22/100</f>
        <v>15.552707012798255</v>
      </c>
      <c r="G22" s="25">
        <f>'Priority Services per 10,000'!G22/100</f>
        <v>20.857139988151062</v>
      </c>
      <c r="I22" s="15" t="s">
        <v>26</v>
      </c>
      <c r="J22" s="84">
        <v>5.6</v>
      </c>
      <c r="K22" s="36">
        <v>6.8</v>
      </c>
      <c r="L22" s="36">
        <v>9.3000000000000007</v>
      </c>
      <c r="M22" s="75">
        <v>15.8</v>
      </c>
      <c r="N22" s="75">
        <v>21.2</v>
      </c>
    </row>
    <row r="23" spans="2:18">
      <c r="B23" s="15" t="s">
        <v>27</v>
      </c>
      <c r="C23" s="84">
        <f>'Priority Services per 10,000'!C23/100</f>
        <v>4.7316958320588576</v>
      </c>
      <c r="D23" s="84">
        <f>'Priority Services per 10,000'!D23/100</f>
        <v>7.2511607516489649</v>
      </c>
      <c r="E23" s="84">
        <f>'Priority Services per 10,000'!E23/100</f>
        <v>9.9392132306064198</v>
      </c>
      <c r="F23" s="84">
        <f>'Priority Services per 10,000'!F23/100</f>
        <v>12.758765709814659</v>
      </c>
      <c r="G23" s="25">
        <f>'Priority Services per 10,000'!G23/100</f>
        <v>17.068235872561853</v>
      </c>
      <c r="I23" s="15" t="s">
        <v>27</v>
      </c>
      <c r="J23" s="84">
        <v>5.2</v>
      </c>
      <c r="K23" s="36">
        <v>8</v>
      </c>
      <c r="L23" s="36">
        <v>11</v>
      </c>
      <c r="M23" s="75">
        <v>14.1</v>
      </c>
      <c r="N23" s="75">
        <v>18.850000000000001</v>
      </c>
    </row>
    <row r="24" spans="2:18">
      <c r="B24" s="15" t="s">
        <v>28</v>
      </c>
      <c r="C24" s="84">
        <f>'Priority Services per 10,000'!C24/100</f>
        <v>9.0102298860702614</v>
      </c>
      <c r="D24" s="84">
        <f>'Priority Services per 10,000'!D24/100</f>
        <v>10.800207282187388</v>
      </c>
      <c r="E24" s="84">
        <f>'Priority Services per 10,000'!E24/100</f>
        <v>11.764808247164339</v>
      </c>
      <c r="F24" s="84">
        <f>'Priority Services per 10,000'!F24/100</f>
        <v>15.11839266684572</v>
      </c>
      <c r="G24" s="25">
        <f>'Priority Services per 10,000'!G24/100</f>
        <v>19.10295475929459</v>
      </c>
      <c r="I24" s="15" t="s">
        <v>103</v>
      </c>
      <c r="J24" s="84">
        <v>8.6999999999999993</v>
      </c>
      <c r="K24" s="36">
        <v>10.6</v>
      </c>
      <c r="L24" s="36">
        <v>11.6</v>
      </c>
      <c r="M24" s="75">
        <v>14.9</v>
      </c>
      <c r="N24" s="75">
        <v>20.123559173459331</v>
      </c>
    </row>
    <row r="25" spans="2:18" ht="15.75">
      <c r="B25" s="14" t="s">
        <v>29</v>
      </c>
      <c r="C25" s="22">
        <f>'Priority Services per 10,000'!C25/100</f>
        <v>5.4074324240048899</v>
      </c>
      <c r="D25" s="22">
        <f>'Priority Services per 10,000'!D25/100</f>
        <v>7.6671846912233148</v>
      </c>
      <c r="E25" s="22">
        <f>'Priority Services per 10,000'!E25/100</f>
        <v>9.8024647248351293</v>
      </c>
      <c r="F25" s="22">
        <f>'Priority Services per 10,000'!F25/100</f>
        <v>12.401858000896082</v>
      </c>
      <c r="G25" s="22">
        <f>'Priority Services per 10,000'!G25/100</f>
        <v>14.670081670562729</v>
      </c>
      <c r="I25" s="14" t="s">
        <v>29</v>
      </c>
      <c r="J25" s="22">
        <v>5.7</v>
      </c>
      <c r="K25" s="22">
        <v>8</v>
      </c>
      <c r="L25" s="22">
        <f>(3112400/30284041)*100</f>
        <v>10.277360276985492</v>
      </c>
      <c r="M25" s="22">
        <f>(3941386/30684532)*100</f>
        <v>12.84486268195324</v>
      </c>
      <c r="N25" s="22">
        <f>(4718248/32162384)*100</f>
        <v>14.670081670562729</v>
      </c>
    </row>
    <row r="27" spans="2:18" ht="15" customHeight="1">
      <c r="B27" s="59"/>
      <c r="C27" s="59"/>
      <c r="D27" s="59"/>
      <c r="E27" s="59"/>
      <c r="I27" s="102" t="s">
        <v>104</v>
      </c>
      <c r="J27" s="102"/>
      <c r="K27" s="102"/>
      <c r="L27" s="102"/>
      <c r="M27" s="102"/>
      <c r="N27" s="102"/>
    </row>
    <row r="28" spans="2:18">
      <c r="B28" s="101"/>
      <c r="C28" s="101"/>
      <c r="D28" s="101"/>
      <c r="E28" s="101"/>
      <c r="F28" s="101"/>
      <c r="G28" s="101"/>
      <c r="I28" s="102"/>
      <c r="J28" s="102"/>
      <c r="K28" s="102"/>
      <c r="L28" s="102"/>
      <c r="M28" s="102"/>
      <c r="N28" s="102"/>
    </row>
    <row r="29" spans="2:18" ht="15" customHeight="1">
      <c r="B29" s="70"/>
      <c r="C29" s="70"/>
      <c r="D29" s="70"/>
      <c r="E29" s="70"/>
      <c r="F29" s="70"/>
      <c r="G29" s="70"/>
      <c r="H29" s="70"/>
      <c r="I29" s="102"/>
      <c r="J29" s="102"/>
      <c r="K29" s="102"/>
      <c r="L29" s="102"/>
      <c r="M29" s="102"/>
      <c r="N29" s="102"/>
      <c r="O29" s="70"/>
      <c r="P29" s="70"/>
    </row>
    <row r="30" spans="2:18" ht="15" customHeight="1">
      <c r="B30" s="70"/>
      <c r="C30" s="70"/>
      <c r="D30" s="70"/>
      <c r="E30" s="70"/>
      <c r="F30" s="70"/>
      <c r="G30" s="70"/>
      <c r="H30" s="70"/>
      <c r="I30" s="70"/>
      <c r="J30" s="70"/>
      <c r="K30" s="70"/>
      <c r="L30" s="70"/>
      <c r="M30" s="70"/>
      <c r="N30" s="70"/>
      <c r="O30" s="70"/>
      <c r="P30" s="70"/>
    </row>
    <row r="31" spans="2:18" ht="28.5" customHeight="1">
      <c r="B31" s="100"/>
      <c r="C31" s="100"/>
      <c r="D31" s="100"/>
      <c r="E31" s="100"/>
      <c r="F31" s="100"/>
      <c r="G31" s="100"/>
      <c r="H31" s="100"/>
      <c r="I31" s="100"/>
      <c r="J31" s="100"/>
      <c r="K31" s="100"/>
      <c r="L31" s="100"/>
      <c r="M31" s="100"/>
      <c r="N31" s="100"/>
      <c r="O31" s="100"/>
      <c r="P31" s="100"/>
    </row>
    <row r="32" spans="2:18" ht="15" customHeight="1">
      <c r="B32" s="100"/>
      <c r="C32" s="100"/>
      <c r="D32" s="100"/>
      <c r="E32" s="100"/>
      <c r="F32" s="100"/>
      <c r="G32" s="100"/>
      <c r="H32" s="100"/>
      <c r="I32" s="100"/>
      <c r="J32" s="100"/>
      <c r="K32" s="100"/>
      <c r="L32" s="100"/>
      <c r="M32" s="100"/>
      <c r="N32" s="100"/>
      <c r="O32" s="100"/>
      <c r="P32" s="100"/>
      <c r="Q32" s="100"/>
      <c r="R32" s="100"/>
    </row>
    <row r="33" spans="2:18" ht="15" customHeight="1">
      <c r="B33" s="100"/>
      <c r="C33" s="100"/>
      <c r="D33" s="100"/>
      <c r="E33" s="100"/>
      <c r="F33" s="100"/>
      <c r="G33" s="100"/>
      <c r="H33" s="100"/>
      <c r="I33" s="100"/>
      <c r="J33" s="100"/>
      <c r="K33" s="100"/>
      <c r="L33" s="100"/>
      <c r="M33" s="100"/>
      <c r="N33" s="100"/>
      <c r="O33" s="100"/>
      <c r="P33" s="100"/>
      <c r="Q33" s="100"/>
      <c r="R33" s="100"/>
    </row>
    <row r="34" spans="2:18" ht="15" customHeight="1">
      <c r="B34" s="70"/>
      <c r="C34" s="70"/>
      <c r="D34" s="70"/>
      <c r="E34" s="70"/>
      <c r="F34" s="70"/>
      <c r="G34" s="70"/>
      <c r="H34" s="70"/>
      <c r="I34" s="70"/>
      <c r="J34" s="70"/>
      <c r="K34" s="70"/>
      <c r="L34" s="70"/>
      <c r="M34" s="70"/>
      <c r="N34" s="70"/>
      <c r="O34" s="70"/>
      <c r="P34" s="70"/>
      <c r="Q34" s="70"/>
      <c r="R34" s="70"/>
    </row>
    <row r="35" spans="2:18">
      <c r="B35" s="54"/>
      <c r="C35" s="2"/>
      <c r="D35" s="2"/>
      <c r="E35" s="2"/>
    </row>
  </sheetData>
  <mergeCells count="4">
    <mergeCell ref="B28:G28"/>
    <mergeCell ref="B31:P31"/>
    <mergeCell ref="B32:R33"/>
    <mergeCell ref="I27:N29"/>
  </mergeCells>
  <pageMargins left="0.7" right="0.7" top="0.75" bottom="0.75" header="0.3" footer="0.3"/>
  <pageSetup paperSize="8" orientation="landscape" r:id="rId1"/>
  <headerFooter>
    <oddHeader>&amp;R&amp;G</oddHead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3:G25"/>
  <sheetViews>
    <sheetView view="pageLayout" zoomScaleNormal="100" workbookViewId="0">
      <selection activeCell="G6" sqref="G6:G25"/>
    </sheetView>
  </sheetViews>
  <sheetFormatPr defaultRowHeight="15"/>
  <cols>
    <col min="2" max="2" width="32.5703125" customWidth="1"/>
    <col min="3" max="5" width="9.85546875" customWidth="1"/>
  </cols>
  <sheetData>
    <row r="3" spans="2:7" ht="18">
      <c r="B3" s="27" t="s">
        <v>61</v>
      </c>
    </row>
    <row r="4" spans="2:7">
      <c r="B4" s="2"/>
    </row>
    <row r="5" spans="2:7">
      <c r="B5" s="11" t="s">
        <v>3</v>
      </c>
      <c r="C5" s="24" t="s">
        <v>4</v>
      </c>
      <c r="D5" s="24" t="s">
        <v>5</v>
      </c>
      <c r="E5" s="24" t="s">
        <v>6</v>
      </c>
      <c r="F5" s="24" t="s">
        <v>7</v>
      </c>
      <c r="G5" s="24" t="s">
        <v>8</v>
      </c>
    </row>
    <row r="6" spans="2:7">
      <c r="B6" s="15" t="s">
        <v>9</v>
      </c>
      <c r="C6" s="49">
        <v>0.622</v>
      </c>
      <c r="D6" s="49">
        <v>0.624</v>
      </c>
      <c r="E6" s="49">
        <v>0.56200000000000006</v>
      </c>
      <c r="F6" s="77">
        <v>0.58099999999999996</v>
      </c>
      <c r="G6" s="77">
        <v>0.55400000000000005</v>
      </c>
    </row>
    <row r="7" spans="2:7">
      <c r="B7" s="15" t="s">
        <v>46</v>
      </c>
      <c r="C7" s="49">
        <v>0.40849999999999997</v>
      </c>
      <c r="D7" s="49">
        <v>0.434</v>
      </c>
      <c r="E7" s="49">
        <v>0.42099999999999999</v>
      </c>
      <c r="F7" s="77">
        <v>0.44800000000000001</v>
      </c>
      <c r="G7" s="77">
        <v>0.44900000000000001</v>
      </c>
    </row>
    <row r="8" spans="2:7">
      <c r="B8" s="15" t="s">
        <v>11</v>
      </c>
      <c r="C8" s="49">
        <v>0.54579999999999995</v>
      </c>
      <c r="D8" s="49">
        <v>0.53200000000000003</v>
      </c>
      <c r="E8" s="49">
        <v>0.43959999999999999</v>
      </c>
      <c r="F8" s="77">
        <v>0.41810000000000003</v>
      </c>
      <c r="G8" s="77">
        <v>0.436</v>
      </c>
    </row>
    <row r="9" spans="2:7">
      <c r="B9" s="15" t="s">
        <v>12</v>
      </c>
      <c r="C9" s="49">
        <v>0.47689999999999999</v>
      </c>
      <c r="D9" s="49">
        <v>0.51549999999999996</v>
      </c>
      <c r="E9" s="49">
        <v>0.56699999999999995</v>
      </c>
      <c r="F9" s="77">
        <v>0.45300000000000001</v>
      </c>
      <c r="G9" s="77">
        <v>0.57909999999999995</v>
      </c>
    </row>
    <row r="10" spans="2:7">
      <c r="B10" s="15" t="s">
        <v>13</v>
      </c>
      <c r="C10" s="49">
        <v>0.56410000000000005</v>
      </c>
      <c r="D10" s="49">
        <v>0.4864</v>
      </c>
      <c r="E10" s="49">
        <v>0.41270000000000001</v>
      </c>
      <c r="F10" s="77">
        <v>0.40579999999999999</v>
      </c>
      <c r="G10" s="77">
        <v>0.43840000000000001</v>
      </c>
    </row>
    <row r="11" spans="2:7">
      <c r="B11" s="15" t="s">
        <v>14</v>
      </c>
      <c r="C11" s="49">
        <v>0.55489999999999995</v>
      </c>
      <c r="D11" s="49">
        <v>0.47020000000000001</v>
      </c>
      <c r="E11" s="49">
        <v>0.61950000000000005</v>
      </c>
      <c r="F11" s="77">
        <v>0.55200000000000005</v>
      </c>
      <c r="G11" s="77">
        <v>0.45119999999999999</v>
      </c>
    </row>
    <row r="12" spans="2:7">
      <c r="B12" s="15" t="s">
        <v>15</v>
      </c>
      <c r="C12" s="49">
        <v>0.32600000000000001</v>
      </c>
      <c r="D12" s="49">
        <v>0.22</v>
      </c>
      <c r="E12" s="49">
        <v>0.36399999999999999</v>
      </c>
      <c r="F12" s="77">
        <v>0.38679999999999998</v>
      </c>
      <c r="G12" s="77">
        <v>0.35599999999999998</v>
      </c>
    </row>
    <row r="13" spans="2:7">
      <c r="B13" s="15" t="s">
        <v>16</v>
      </c>
      <c r="C13" s="49">
        <v>0.45400000000000001</v>
      </c>
      <c r="D13" s="49">
        <v>0.4743</v>
      </c>
      <c r="E13" s="49">
        <v>0.4773</v>
      </c>
      <c r="F13" s="77">
        <v>0.52500000000000002</v>
      </c>
      <c r="G13" s="77">
        <v>0.59599999999999997</v>
      </c>
    </row>
    <row r="14" spans="2:7">
      <c r="B14" s="15" t="s">
        <v>17</v>
      </c>
      <c r="C14" s="49">
        <v>0.50700000000000001</v>
      </c>
      <c r="D14" s="49">
        <v>0.55800000000000005</v>
      </c>
      <c r="E14" s="49">
        <v>0.53</v>
      </c>
      <c r="F14" s="77">
        <v>0.50600000000000001</v>
      </c>
      <c r="G14" s="77">
        <v>0.42899999999999999</v>
      </c>
    </row>
    <row r="15" spans="2:7">
      <c r="B15" s="15" t="s">
        <v>18</v>
      </c>
      <c r="C15" s="49">
        <v>0.54979999999999996</v>
      </c>
      <c r="D15" s="49">
        <v>0.54769999999999996</v>
      </c>
      <c r="E15" s="49">
        <v>0.58489999999999998</v>
      </c>
      <c r="F15" s="77">
        <v>0.64549999999999996</v>
      </c>
      <c r="G15" s="77">
        <v>0.63539999999999996</v>
      </c>
    </row>
    <row r="16" spans="2:7">
      <c r="B16" s="16" t="s">
        <v>19</v>
      </c>
      <c r="C16" s="49">
        <v>0.14330000000000001</v>
      </c>
      <c r="D16" s="49">
        <v>0.17399999999999999</v>
      </c>
      <c r="E16" s="49">
        <v>0.34060000000000001</v>
      </c>
      <c r="F16" s="77">
        <v>0.39839999999999998</v>
      </c>
      <c r="G16" s="77">
        <v>0.3674</v>
      </c>
    </row>
    <row r="17" spans="2:7">
      <c r="B17" s="13" t="s">
        <v>20</v>
      </c>
      <c r="C17" s="50"/>
      <c r="D17" s="50"/>
      <c r="E17" s="50"/>
      <c r="F17" s="78"/>
      <c r="G17" s="78"/>
    </row>
    <row r="18" spans="2:7">
      <c r="B18" s="15" t="s">
        <v>21</v>
      </c>
      <c r="C18" s="49">
        <v>0.46589999999999998</v>
      </c>
      <c r="D18" s="49">
        <v>0.55520000000000003</v>
      </c>
      <c r="E18" s="49">
        <v>0.55630000000000002</v>
      </c>
      <c r="F18" s="77">
        <v>0.52100000000000002</v>
      </c>
      <c r="G18" s="77">
        <v>0.5245695416306313</v>
      </c>
    </row>
    <row r="19" spans="2:7">
      <c r="B19" s="15" t="s">
        <v>22</v>
      </c>
      <c r="C19" s="49">
        <v>0.53200000000000003</v>
      </c>
      <c r="D19" s="49">
        <v>0.53080000000000005</v>
      </c>
      <c r="E19" s="49">
        <v>0.59599999999999997</v>
      </c>
      <c r="F19" s="77">
        <v>0.626</v>
      </c>
      <c r="G19" s="77">
        <v>0.59950000000000003</v>
      </c>
    </row>
    <row r="20" spans="2:7">
      <c r="B20" s="15" t="s">
        <v>23</v>
      </c>
      <c r="C20" s="49">
        <v>0.68969999999999998</v>
      </c>
      <c r="D20" s="49">
        <v>0.36020000000000002</v>
      </c>
      <c r="E20" s="49">
        <v>0.6139</v>
      </c>
      <c r="F20" s="77">
        <v>0.47729618163054693</v>
      </c>
      <c r="G20" s="77">
        <v>0.34150000000000003</v>
      </c>
    </row>
    <row r="21" spans="2:7">
      <c r="B21" s="15" t="s">
        <v>24</v>
      </c>
      <c r="C21" s="49">
        <v>0.19259999999999999</v>
      </c>
      <c r="D21" s="49">
        <v>0.24709999999999999</v>
      </c>
      <c r="E21" s="49">
        <v>0.35</v>
      </c>
      <c r="F21" s="77">
        <v>0.3196</v>
      </c>
      <c r="G21" s="77">
        <v>0.41320000000000001</v>
      </c>
    </row>
    <row r="22" spans="2:7">
      <c r="B22" s="15" t="s">
        <v>25</v>
      </c>
      <c r="C22" s="49">
        <v>0.1343</v>
      </c>
      <c r="D22" s="49">
        <v>0.46800000000000003</v>
      </c>
      <c r="E22" s="49">
        <v>0.46729999999999999</v>
      </c>
      <c r="F22" s="77">
        <v>0.441</v>
      </c>
      <c r="G22" s="77">
        <v>0.44800000000000001</v>
      </c>
    </row>
    <row r="23" spans="2:7">
      <c r="B23" s="15" t="s">
        <v>26</v>
      </c>
      <c r="C23" s="49">
        <v>0.94</v>
      </c>
      <c r="D23" s="49">
        <v>0.59599999999999997</v>
      </c>
      <c r="E23" s="49">
        <v>0.748</v>
      </c>
      <c r="F23" s="77">
        <v>0.72199999999999998</v>
      </c>
      <c r="G23" s="77">
        <v>0.70399999999999996</v>
      </c>
    </row>
    <row r="24" spans="2:7">
      <c r="B24" s="15" t="s">
        <v>27</v>
      </c>
      <c r="C24" s="49">
        <v>0.57479999999999998</v>
      </c>
      <c r="D24" s="49">
        <v>0.54510000000000003</v>
      </c>
      <c r="E24" s="49">
        <v>0.51129999999999998</v>
      </c>
      <c r="F24" s="77">
        <v>0.38929999999999998</v>
      </c>
      <c r="G24" s="77">
        <v>0.35730000000000001</v>
      </c>
    </row>
    <row r="25" spans="2:7">
      <c r="B25" s="15" t="s">
        <v>28</v>
      </c>
      <c r="C25" s="49">
        <v>0.37269999999999998</v>
      </c>
      <c r="D25" s="49">
        <v>0.46579999999999999</v>
      </c>
      <c r="E25" s="49">
        <v>0.55420000000000003</v>
      </c>
      <c r="F25" s="77">
        <v>0.4553772605262642</v>
      </c>
      <c r="G25" s="77">
        <v>0.37180000000000002</v>
      </c>
    </row>
  </sheetData>
  <pageMargins left="0.7" right="0.7" top="0.75" bottom="0.75" header="0.3" footer="0.3"/>
  <pageSetup paperSize="9" orientation="landscape" r:id="rId1"/>
  <headerFooter>
    <oddHeader>&amp;R&amp;G</oddHead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G25"/>
  <sheetViews>
    <sheetView view="pageLayout" zoomScaleNormal="100" workbookViewId="0">
      <selection activeCell="J12" sqref="J12"/>
    </sheetView>
  </sheetViews>
  <sheetFormatPr defaultRowHeight="15"/>
  <cols>
    <col min="2" max="2" width="32.7109375" customWidth="1"/>
    <col min="3" max="4" width="10.5703125" customWidth="1"/>
  </cols>
  <sheetData>
    <row r="2" spans="2:7" ht="18">
      <c r="B2" s="27" t="s">
        <v>62</v>
      </c>
    </row>
    <row r="3" spans="2:7">
      <c r="B3" s="2"/>
    </row>
    <row r="4" spans="2:7">
      <c r="B4" s="11" t="s">
        <v>3</v>
      </c>
      <c r="C4" s="24" t="s">
        <v>4</v>
      </c>
      <c r="D4" s="24" t="s">
        <v>5</v>
      </c>
      <c r="E4" s="24" t="s">
        <v>6</v>
      </c>
      <c r="F4" s="24" t="s">
        <v>7</v>
      </c>
      <c r="G4" s="24" t="s">
        <v>8</v>
      </c>
    </row>
    <row r="5" spans="2:7">
      <c r="B5" s="15" t="s">
        <v>9</v>
      </c>
      <c r="C5" s="77">
        <v>1</v>
      </c>
      <c r="D5" s="77">
        <v>1</v>
      </c>
      <c r="E5" s="77">
        <v>0.96899999999999997</v>
      </c>
      <c r="F5" s="77">
        <v>0.99319999999999997</v>
      </c>
      <c r="G5" s="77">
        <v>0.99550000000000005</v>
      </c>
    </row>
    <row r="6" spans="2:7">
      <c r="B6" s="15" t="s">
        <v>46</v>
      </c>
      <c r="C6" s="77">
        <v>0.9325</v>
      </c>
      <c r="D6" s="77">
        <v>0.96199999999999997</v>
      </c>
      <c r="E6" s="77">
        <v>0.93440000000000001</v>
      </c>
      <c r="F6" s="77">
        <v>0.98299999999999998</v>
      </c>
      <c r="G6" s="77">
        <v>0.999</v>
      </c>
    </row>
    <row r="7" spans="2:7">
      <c r="B7" s="15" t="s">
        <v>11</v>
      </c>
      <c r="C7" s="77">
        <v>0.99399999999999999</v>
      </c>
      <c r="D7" s="77">
        <v>0.97099999999999997</v>
      </c>
      <c r="E7" s="77">
        <v>0.9879</v>
      </c>
      <c r="F7" s="77">
        <v>0.9829</v>
      </c>
      <c r="G7" s="77">
        <v>0.98199999999999998</v>
      </c>
    </row>
    <row r="8" spans="2:7">
      <c r="B8" s="15" t="s">
        <v>12</v>
      </c>
      <c r="C8" s="77">
        <v>0.9294</v>
      </c>
      <c r="D8" s="77">
        <v>0.91300000000000003</v>
      </c>
      <c r="E8" s="77">
        <v>0.92</v>
      </c>
      <c r="F8" s="77">
        <v>0.96099999999999997</v>
      </c>
      <c r="G8" s="77">
        <v>0.98089999999999999</v>
      </c>
    </row>
    <row r="9" spans="2:7">
      <c r="B9" s="15" t="s">
        <v>13</v>
      </c>
      <c r="C9" s="77">
        <v>0.99350000000000005</v>
      </c>
      <c r="D9" s="77">
        <v>0.96799999999999997</v>
      </c>
      <c r="E9" s="77">
        <v>0.98839999999999995</v>
      </c>
      <c r="F9" s="77">
        <v>0.98209999999999997</v>
      </c>
      <c r="G9" s="77">
        <v>0.95379999999999998</v>
      </c>
    </row>
    <row r="10" spans="2:7">
      <c r="B10" s="15" t="s">
        <v>14</v>
      </c>
      <c r="C10" s="77">
        <v>0.90359999999999996</v>
      </c>
      <c r="D10" s="77">
        <v>0.90110000000000001</v>
      </c>
      <c r="E10" s="77">
        <v>0.90469999999999995</v>
      </c>
      <c r="F10" s="77">
        <v>0.94899999999999995</v>
      </c>
      <c r="G10" s="77">
        <v>0.90490000000000004</v>
      </c>
    </row>
    <row r="11" spans="2:7">
      <c r="B11" s="15" t="s">
        <v>63</v>
      </c>
      <c r="C11" s="77">
        <v>0.72499999999999998</v>
      </c>
      <c r="D11" s="77">
        <v>1.1200000000000001</v>
      </c>
      <c r="E11" s="77">
        <v>0.98699999999999999</v>
      </c>
      <c r="F11" s="77">
        <v>0.95330000000000004</v>
      </c>
      <c r="G11" s="77">
        <v>0.96399999999999997</v>
      </c>
    </row>
    <row r="12" spans="2:7">
      <c r="B12" s="15" t="s">
        <v>16</v>
      </c>
      <c r="C12" s="77">
        <v>0.93400000000000005</v>
      </c>
      <c r="D12" s="77">
        <v>0.93659999999999999</v>
      </c>
      <c r="E12" s="77">
        <v>0.91520000000000001</v>
      </c>
      <c r="F12" s="77">
        <v>0.94599999999999995</v>
      </c>
      <c r="G12" s="77">
        <v>0.95199999999999996</v>
      </c>
    </row>
    <row r="13" spans="2:7">
      <c r="B13" s="15" t="s">
        <v>17</v>
      </c>
      <c r="C13" s="77">
        <v>0.93300000000000005</v>
      </c>
      <c r="D13" s="77">
        <v>0.91700000000000004</v>
      </c>
      <c r="E13" s="77">
        <v>0.92</v>
      </c>
      <c r="F13" s="77">
        <v>0.92400000000000004</v>
      </c>
      <c r="G13" s="77">
        <v>0.91700000000000004</v>
      </c>
    </row>
    <row r="14" spans="2:7">
      <c r="B14" s="15" t="s">
        <v>18</v>
      </c>
      <c r="C14" s="77">
        <v>0.91590000000000005</v>
      </c>
      <c r="D14" s="77">
        <v>0.90839999999999999</v>
      </c>
      <c r="E14" s="77">
        <v>0.98180000000000001</v>
      </c>
      <c r="F14" s="77">
        <v>0.97340000000000004</v>
      </c>
      <c r="G14" s="77">
        <v>0.96099999999999997</v>
      </c>
    </row>
    <row r="15" spans="2:7">
      <c r="B15" s="16" t="s">
        <v>19</v>
      </c>
      <c r="C15" s="77">
        <v>0.45190000000000002</v>
      </c>
      <c r="D15" s="77">
        <v>0.998</v>
      </c>
      <c r="E15" s="77">
        <v>1.073</v>
      </c>
      <c r="F15" s="77">
        <v>0.99560000000000004</v>
      </c>
      <c r="G15" s="77">
        <v>0.97919999999999996</v>
      </c>
    </row>
    <row r="16" spans="2:7">
      <c r="B16" s="13" t="s">
        <v>20</v>
      </c>
      <c r="C16" s="78"/>
      <c r="D16" s="78"/>
      <c r="E16" s="78"/>
      <c r="F16" s="78"/>
      <c r="G16" s="78"/>
    </row>
    <row r="17" spans="2:7">
      <c r="B17" s="15" t="s">
        <v>21</v>
      </c>
      <c r="C17" s="77">
        <v>0.90429999999999999</v>
      </c>
      <c r="D17" s="77">
        <v>0.98160000000000003</v>
      </c>
      <c r="E17" s="77">
        <v>0.94350000000000001</v>
      </c>
      <c r="F17" s="77">
        <v>0.996</v>
      </c>
      <c r="G17" s="77">
        <v>0.90677511811248745</v>
      </c>
    </row>
    <row r="18" spans="2:7">
      <c r="B18" s="15" t="s">
        <v>22</v>
      </c>
      <c r="C18" s="77">
        <v>0.91100000000000003</v>
      </c>
      <c r="D18" s="77">
        <v>0.91069999999999995</v>
      </c>
      <c r="E18" s="77">
        <v>0.95099999999999996</v>
      </c>
      <c r="F18" s="77">
        <v>0.94699999999999995</v>
      </c>
      <c r="G18" s="77">
        <v>0.94289999999999996</v>
      </c>
    </row>
    <row r="19" spans="2:7">
      <c r="B19" s="15" t="s">
        <v>23</v>
      </c>
      <c r="C19" s="77">
        <v>1</v>
      </c>
      <c r="D19" s="77">
        <v>0.308</v>
      </c>
      <c r="E19" s="77">
        <v>0.94440000000000002</v>
      </c>
      <c r="F19" s="77">
        <v>0.88428792569659442</v>
      </c>
      <c r="G19" s="77">
        <v>0.93279999999999996</v>
      </c>
    </row>
    <row r="20" spans="2:7">
      <c r="B20" s="15" t="s">
        <v>24</v>
      </c>
      <c r="C20" s="77">
        <v>0.94610000000000005</v>
      </c>
      <c r="D20" s="77">
        <v>0.875</v>
      </c>
      <c r="E20" s="77">
        <v>0.88300000000000001</v>
      </c>
      <c r="F20" s="77">
        <v>0.9073</v>
      </c>
      <c r="G20" s="77">
        <v>0.98799999999999999</v>
      </c>
    </row>
    <row r="21" spans="2:7">
      <c r="B21" s="15" t="s">
        <v>25</v>
      </c>
      <c r="C21" s="77">
        <v>0.9657</v>
      </c>
      <c r="D21" s="77">
        <v>0.94099999999999995</v>
      </c>
      <c r="E21" s="77">
        <v>0.9304</v>
      </c>
      <c r="F21" s="77">
        <v>0.92400000000000004</v>
      </c>
      <c r="G21" s="77">
        <v>0.95</v>
      </c>
    </row>
    <row r="22" spans="2:7">
      <c r="B22" s="15" t="s">
        <v>26</v>
      </c>
      <c r="C22" s="77">
        <v>0.97</v>
      </c>
      <c r="D22" s="77">
        <v>0.90200000000000002</v>
      </c>
      <c r="E22" s="77">
        <v>0.91200000000000003</v>
      </c>
      <c r="F22" s="77">
        <v>0.93700000000000006</v>
      </c>
      <c r="G22" s="77">
        <v>0.94930000000000003</v>
      </c>
    </row>
    <row r="23" spans="2:7">
      <c r="B23" s="15" t="s">
        <v>27</v>
      </c>
      <c r="C23" s="77">
        <v>0.93510000000000004</v>
      </c>
      <c r="D23" s="77">
        <v>0.90249999999999997</v>
      </c>
      <c r="E23" s="77">
        <v>0.91879999999999995</v>
      </c>
      <c r="F23" s="77">
        <v>0.90490000000000004</v>
      </c>
      <c r="G23" s="77">
        <v>0.95250000000000001</v>
      </c>
    </row>
    <row r="24" spans="2:7">
      <c r="B24" s="15" t="s">
        <v>28</v>
      </c>
      <c r="C24" s="77">
        <v>0.93830000000000002</v>
      </c>
      <c r="D24" s="77">
        <v>0.26550000000000001</v>
      </c>
      <c r="E24" s="77">
        <v>0.98819999999999997</v>
      </c>
      <c r="F24" s="77">
        <v>0.91798428652598996</v>
      </c>
      <c r="G24" s="77">
        <v>0.91469999999999996</v>
      </c>
    </row>
    <row r="25" spans="2:7">
      <c r="B25" s="73" t="s">
        <v>64</v>
      </c>
    </row>
  </sheetData>
  <pageMargins left="0.7" right="0.7" top="0.75" bottom="0.75" header="0.3" footer="0.3"/>
  <pageSetup paperSize="9" orientation="landscape" r:id="rId1"/>
  <headerFooter>
    <oddHeader>&amp;R&amp;G</oddHeader>
  </headerFooter>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P41"/>
  <sheetViews>
    <sheetView view="pageLayout" zoomScaleNormal="100" workbookViewId="0">
      <selection activeCell="E13" sqref="E13"/>
    </sheetView>
  </sheetViews>
  <sheetFormatPr defaultColWidth="9.140625" defaultRowHeight="14.25"/>
  <cols>
    <col min="1" max="1" width="9.140625" style="2"/>
    <col min="2" max="2" width="33.5703125" style="2" customWidth="1"/>
    <col min="3" max="5" width="10.140625" style="2" customWidth="1"/>
    <col min="6" max="7" width="9.140625" style="2"/>
    <col min="8" max="8" width="14" style="2" bestFit="1" customWidth="1"/>
    <col min="9" max="9" width="9.140625" style="2"/>
    <col min="10" max="10" width="9.5703125" style="2" customWidth="1"/>
    <col min="11" max="16384" width="9.140625" style="2"/>
  </cols>
  <sheetData>
    <row r="2" spans="2:16" ht="18" customHeight="1">
      <c r="B2" s="103" t="s">
        <v>65</v>
      </c>
      <c r="C2" s="103"/>
      <c r="D2" s="103"/>
      <c r="E2" s="103"/>
      <c r="F2" s="103"/>
      <c r="G2" s="103"/>
      <c r="H2" s="103"/>
      <c r="I2" s="103"/>
      <c r="J2" s="103"/>
      <c r="K2" s="103"/>
      <c r="L2" s="57"/>
      <c r="M2" s="57"/>
      <c r="N2" s="57"/>
      <c r="O2" s="57"/>
      <c r="P2" s="57"/>
    </row>
    <row r="4" spans="2:16" ht="15.75">
      <c r="B4" s="28" t="s">
        <v>3</v>
      </c>
      <c r="C4" s="29" t="s">
        <v>4</v>
      </c>
      <c r="D4" s="29" t="s">
        <v>5</v>
      </c>
      <c r="E4" s="29" t="s">
        <v>6</v>
      </c>
      <c r="F4" s="29" t="s">
        <v>7</v>
      </c>
      <c r="G4" s="29" t="s">
        <v>8</v>
      </c>
      <c r="J4" s="1"/>
    </row>
    <row r="5" spans="2:16" ht="15">
      <c r="B5" s="23" t="s">
        <v>9</v>
      </c>
      <c r="C5" s="31">
        <v>497</v>
      </c>
      <c r="D5" s="31">
        <v>491</v>
      </c>
      <c r="E5" s="31">
        <v>662</v>
      </c>
      <c r="F5" s="31">
        <v>418</v>
      </c>
      <c r="G5" s="31">
        <v>268</v>
      </c>
      <c r="J5" s="5"/>
      <c r="K5" s="6"/>
      <c r="L5" s="6"/>
      <c r="M5" s="6"/>
      <c r="N5" s="6"/>
      <c r="O5" s="6"/>
    </row>
    <row r="6" spans="2:16" ht="15">
      <c r="B6" s="23" t="s">
        <v>10</v>
      </c>
      <c r="C6" s="31">
        <v>201</v>
      </c>
      <c r="D6" s="31">
        <v>169</v>
      </c>
      <c r="E6" s="31">
        <v>201</v>
      </c>
      <c r="F6" s="31">
        <v>189</v>
      </c>
      <c r="G6" s="31">
        <v>185</v>
      </c>
      <c r="J6" s="7"/>
      <c r="K6" s="7"/>
      <c r="L6" s="7"/>
      <c r="M6" s="7"/>
      <c r="N6" s="7"/>
      <c r="O6" s="8"/>
    </row>
    <row r="7" spans="2:16" ht="15">
      <c r="B7" s="23" t="s">
        <v>11</v>
      </c>
      <c r="C7" s="31">
        <v>5</v>
      </c>
      <c r="D7" s="31">
        <v>3</v>
      </c>
      <c r="E7" s="31">
        <v>5</v>
      </c>
      <c r="F7" s="31">
        <v>3</v>
      </c>
      <c r="G7" s="31">
        <v>2</v>
      </c>
      <c r="J7" s="4"/>
      <c r="K7" s="9"/>
      <c r="L7" s="9"/>
      <c r="M7" s="9"/>
      <c r="N7" s="9"/>
      <c r="O7" s="9"/>
    </row>
    <row r="8" spans="2:16" ht="15">
      <c r="B8" s="23" t="s">
        <v>12</v>
      </c>
      <c r="C8" s="31">
        <v>238</v>
      </c>
      <c r="D8" s="31">
        <v>158</v>
      </c>
      <c r="E8" s="31">
        <v>159</v>
      </c>
      <c r="F8" s="31">
        <v>136</v>
      </c>
      <c r="G8" s="31">
        <v>72</v>
      </c>
      <c r="J8" s="4"/>
      <c r="K8" s="9"/>
      <c r="L8" s="9"/>
      <c r="M8" s="9"/>
      <c r="N8" s="9"/>
      <c r="O8" s="9"/>
    </row>
    <row r="9" spans="2:16" ht="15">
      <c r="B9" s="23" t="s">
        <v>13</v>
      </c>
      <c r="C9" s="31">
        <v>677</v>
      </c>
      <c r="D9" s="31">
        <v>698</v>
      </c>
      <c r="E9" s="31">
        <v>710</v>
      </c>
      <c r="F9" s="31">
        <v>561</v>
      </c>
      <c r="G9" s="31">
        <v>512</v>
      </c>
      <c r="J9" s="4"/>
      <c r="K9" s="9"/>
      <c r="L9" s="9"/>
      <c r="M9" s="9"/>
      <c r="N9" s="9"/>
      <c r="O9" s="9"/>
    </row>
    <row r="10" spans="2:16" ht="15">
      <c r="B10" s="23" t="s">
        <v>14</v>
      </c>
      <c r="C10" s="31">
        <v>60</v>
      </c>
      <c r="D10" s="31">
        <v>50</v>
      </c>
      <c r="E10" s="31">
        <v>59</v>
      </c>
      <c r="F10" s="31">
        <v>50</v>
      </c>
      <c r="G10" s="31">
        <v>96</v>
      </c>
      <c r="J10" s="4"/>
      <c r="K10" s="9"/>
      <c r="L10" s="9"/>
      <c r="M10" s="9"/>
      <c r="N10" s="9"/>
      <c r="O10" s="9"/>
    </row>
    <row r="11" spans="2:16" ht="15">
      <c r="B11" s="23" t="s">
        <v>15</v>
      </c>
      <c r="C11" s="32">
        <v>614</v>
      </c>
      <c r="D11" s="32">
        <v>456</v>
      </c>
      <c r="E11" s="32">
        <v>527</v>
      </c>
      <c r="F11" s="32">
        <v>277</v>
      </c>
      <c r="G11" s="32">
        <v>392</v>
      </c>
      <c r="J11" s="4"/>
      <c r="K11" s="9"/>
      <c r="L11" s="9"/>
      <c r="M11" s="9"/>
      <c r="N11" s="9"/>
      <c r="O11" s="9"/>
    </row>
    <row r="12" spans="2:16" ht="15">
      <c r="B12" s="23" t="s">
        <v>16</v>
      </c>
      <c r="C12" s="32">
        <v>2103</v>
      </c>
      <c r="D12" s="32">
        <v>1170</v>
      </c>
      <c r="E12" s="32">
        <v>1161</v>
      </c>
      <c r="F12" s="32">
        <v>1137</v>
      </c>
      <c r="G12" s="32">
        <v>894</v>
      </c>
      <c r="J12" s="4"/>
      <c r="K12" s="9"/>
      <c r="L12" s="9"/>
      <c r="M12" s="9"/>
      <c r="N12" s="9"/>
      <c r="O12" s="9"/>
    </row>
    <row r="13" spans="2:16" ht="15">
      <c r="B13" s="23" t="s">
        <v>17</v>
      </c>
      <c r="C13" s="33">
        <v>1042</v>
      </c>
      <c r="D13" s="33">
        <v>814</v>
      </c>
      <c r="E13" s="33">
        <v>1509</v>
      </c>
      <c r="F13" s="33">
        <v>1218</v>
      </c>
      <c r="G13" s="33">
        <v>708</v>
      </c>
      <c r="J13" s="4"/>
      <c r="K13" s="9"/>
      <c r="L13" s="9"/>
      <c r="M13" s="9"/>
      <c r="N13" s="9"/>
      <c r="O13" s="9"/>
    </row>
    <row r="14" spans="2:16" ht="15">
      <c r="B14" s="23" t="s">
        <v>18</v>
      </c>
      <c r="C14" s="31">
        <v>182</v>
      </c>
      <c r="D14" s="31">
        <v>168</v>
      </c>
      <c r="E14" s="31">
        <v>202</v>
      </c>
      <c r="F14" s="31">
        <v>203</v>
      </c>
      <c r="G14" s="31">
        <v>154</v>
      </c>
      <c r="J14" s="4"/>
      <c r="K14" s="9"/>
      <c r="L14" s="9"/>
      <c r="M14" s="9"/>
      <c r="N14" s="9"/>
      <c r="O14" s="9"/>
    </row>
    <row r="15" spans="2:16" ht="15">
      <c r="B15" s="23" t="s">
        <v>19</v>
      </c>
      <c r="C15" s="31">
        <v>664</v>
      </c>
      <c r="D15" s="31">
        <v>630</v>
      </c>
      <c r="E15" s="31">
        <v>662</v>
      </c>
      <c r="F15" s="31">
        <v>530</v>
      </c>
      <c r="G15" s="31">
        <v>610</v>
      </c>
      <c r="J15" s="4"/>
      <c r="K15" s="9"/>
      <c r="L15" s="9"/>
      <c r="M15" s="9"/>
      <c r="N15" s="9"/>
      <c r="O15" s="9"/>
    </row>
    <row r="16" spans="2:16" ht="15.75">
      <c r="B16" s="34" t="s">
        <v>66</v>
      </c>
      <c r="C16" s="35">
        <f>SUM(C5:C15)</f>
        <v>6283</v>
      </c>
      <c r="D16" s="35">
        <f t="shared" ref="D16:F16" si="0">SUM(D5:D15)</f>
        <v>4807</v>
      </c>
      <c r="E16" s="35">
        <f t="shared" si="0"/>
        <v>5857</v>
      </c>
      <c r="F16" s="35">
        <f t="shared" si="0"/>
        <v>4722</v>
      </c>
      <c r="G16" s="35">
        <f t="shared" ref="G16" si="1">SUM(G5:G15)</f>
        <v>3893</v>
      </c>
      <c r="J16" s="4"/>
      <c r="K16" s="9"/>
      <c r="L16" s="9"/>
      <c r="M16" s="9"/>
      <c r="N16" s="9"/>
      <c r="O16" s="9"/>
    </row>
    <row r="18" spans="2:16" ht="18">
      <c r="B18" s="17" t="s">
        <v>67</v>
      </c>
      <c r="C18" s="17"/>
      <c r="D18" s="17"/>
      <c r="E18" s="17"/>
      <c r="F18" s="17"/>
      <c r="G18" s="17"/>
      <c r="H18" s="17"/>
      <c r="I18" s="17"/>
      <c r="J18" s="17"/>
      <c r="K18" s="17"/>
      <c r="L18" s="17"/>
      <c r="M18" s="17"/>
      <c r="N18" s="17"/>
      <c r="O18" s="17"/>
      <c r="P18" s="17"/>
    </row>
    <row r="19" spans="2:16" ht="15">
      <c r="J19" s="5"/>
      <c r="K19" s="10"/>
      <c r="L19" s="10"/>
      <c r="M19" s="10"/>
      <c r="N19" s="10"/>
      <c r="O19" s="10"/>
    </row>
    <row r="20" spans="2:16" ht="15">
      <c r="B20" s="28" t="s">
        <v>3</v>
      </c>
      <c r="C20" s="29" t="s">
        <v>4</v>
      </c>
      <c r="D20" s="29" t="s">
        <v>5</v>
      </c>
      <c r="E20" s="29" t="s">
        <v>6</v>
      </c>
      <c r="F20" s="29" t="s">
        <v>7</v>
      </c>
      <c r="G20" s="29" t="s">
        <v>8</v>
      </c>
    </row>
    <row r="21" spans="2:16" ht="15">
      <c r="B21" s="23" t="s">
        <v>9</v>
      </c>
      <c r="C21" s="36">
        <v>1.7165336381878655</v>
      </c>
      <c r="D21" s="36">
        <v>1.6752127537256425</v>
      </c>
      <c r="E21" s="36">
        <v>2.2397000019961073</v>
      </c>
      <c r="F21" s="36">
        <v>1.4003209347979753</v>
      </c>
      <c r="G21" s="36">
        <v>0.89370898901171458</v>
      </c>
    </row>
    <row r="22" spans="2:16" ht="15">
      <c r="B22" s="23" t="s">
        <v>10</v>
      </c>
      <c r="C22" s="36">
        <v>1.3519048743232911</v>
      </c>
      <c r="D22" s="36">
        <v>1.1312785120675286</v>
      </c>
      <c r="E22" s="36">
        <v>1.3412419900828167</v>
      </c>
      <c r="F22" s="36">
        <v>1.2569263959863479</v>
      </c>
      <c r="G22" s="36">
        <v>1.2201451906823118</v>
      </c>
    </row>
    <row r="23" spans="2:16" ht="15">
      <c r="B23" s="23" t="s">
        <v>11</v>
      </c>
      <c r="C23" s="36">
        <v>2.268396697214409</v>
      </c>
      <c r="D23" s="36">
        <v>1.3425221516155015</v>
      </c>
      <c r="E23" s="36">
        <v>2.2290414378803298</v>
      </c>
      <c r="F23" s="36">
        <v>1.3947649821005161</v>
      </c>
      <c r="G23" s="36">
        <v>0.91554131380178527</v>
      </c>
    </row>
    <row r="24" spans="2:16" ht="15">
      <c r="B24" s="23" t="s">
        <v>12</v>
      </c>
      <c r="C24" s="36">
        <v>1.8280061291970213</v>
      </c>
      <c r="D24" s="36">
        <v>1.2047310857219542</v>
      </c>
      <c r="E24" s="36">
        <v>1.2055272286142122</v>
      </c>
      <c r="F24" s="36">
        <v>1.025262930940249</v>
      </c>
      <c r="G24" s="36">
        <v>0.5361794533054719</v>
      </c>
    </row>
    <row r="25" spans="2:16" ht="15">
      <c r="B25" s="23" t="s">
        <v>13</v>
      </c>
      <c r="C25" s="36">
        <v>1.5549691946132376</v>
      </c>
      <c r="D25" s="36">
        <v>1.5991938963030441</v>
      </c>
      <c r="E25" s="36">
        <v>1.614250145566712</v>
      </c>
      <c r="F25" s="36">
        <v>1.3165676307415022</v>
      </c>
      <c r="G25" s="36">
        <v>1.1915284191163977</v>
      </c>
    </row>
    <row r="26" spans="2:16" ht="15">
      <c r="B26" s="23" t="s">
        <v>14</v>
      </c>
      <c r="C26" s="36">
        <v>0.77020043182570874</v>
      </c>
      <c r="D26" s="36">
        <v>0.63597696237051515</v>
      </c>
      <c r="E26" s="36">
        <v>0.74504074362642903</v>
      </c>
      <c r="F26" s="36">
        <v>0.62735650788273456</v>
      </c>
      <c r="G26" s="36">
        <v>1.1988895285741581</v>
      </c>
    </row>
    <row r="27" spans="2:16" ht="15">
      <c r="B27" s="23" t="s">
        <v>15</v>
      </c>
      <c r="C27" s="36">
        <v>3.0318921475968552</v>
      </c>
      <c r="D27" s="36">
        <v>2.2399904112691167</v>
      </c>
      <c r="E27" s="36">
        <v>2.5556769003664268</v>
      </c>
      <c r="F27" s="36">
        <v>1.3352421994379451</v>
      </c>
      <c r="G27" s="36">
        <v>1.8745002926515764</v>
      </c>
    </row>
    <row r="28" spans="2:16" ht="15">
      <c r="B28" s="23" t="s">
        <v>16</v>
      </c>
      <c r="C28" s="36">
        <v>3.4392400113627386</v>
      </c>
      <c r="D28" s="36">
        <v>1.8979736940845999</v>
      </c>
      <c r="E28" s="36">
        <v>1.8707690165845847</v>
      </c>
      <c r="F28" s="36">
        <v>1.8262645757837959</v>
      </c>
      <c r="G28" s="36">
        <v>1.3932475493882102</v>
      </c>
    </row>
    <row r="29" spans="2:16" ht="15">
      <c r="B29" s="23" t="s">
        <v>17</v>
      </c>
      <c r="C29" s="36">
        <v>3.0240089478161116</v>
      </c>
      <c r="D29" s="36">
        <v>2.3552477466008046</v>
      </c>
      <c r="E29" s="36">
        <v>4.3329472253345038</v>
      </c>
      <c r="F29" s="36">
        <v>3.4717669526551322</v>
      </c>
      <c r="G29" s="36">
        <v>2.0002209283567765</v>
      </c>
    </row>
    <row r="30" spans="2:16" ht="15">
      <c r="B30" s="23" t="s">
        <v>18</v>
      </c>
      <c r="C30" s="36">
        <v>1.4197453819271095</v>
      </c>
      <c r="D30" s="36">
        <v>1.3007092736700054</v>
      </c>
      <c r="E30" s="36">
        <v>1.5550854373177394</v>
      </c>
      <c r="F30" s="36">
        <v>1.5554268305764734</v>
      </c>
      <c r="G30" s="36">
        <v>1.1749769582440657</v>
      </c>
    </row>
    <row r="31" spans="2:16" ht="15">
      <c r="B31" s="23" t="s">
        <v>19</v>
      </c>
      <c r="C31" s="36">
        <v>2.8221105561810385</v>
      </c>
      <c r="D31" s="36">
        <v>2.6579508380350232</v>
      </c>
      <c r="E31" s="36">
        <v>2.7704042153667041</v>
      </c>
      <c r="F31" s="36">
        <v>2.208999714913999</v>
      </c>
      <c r="G31" s="36">
        <v>2.5251396278026981</v>
      </c>
    </row>
    <row r="32" spans="2:16" ht="15.75">
      <c r="B32" s="34" t="s">
        <v>66</v>
      </c>
      <c r="C32" s="37">
        <v>2.4110341632757861</v>
      </c>
      <c r="D32" s="37">
        <v>1.8327920934714055</v>
      </c>
      <c r="E32" s="37">
        <v>2.2164486691030532</v>
      </c>
      <c r="F32" s="37">
        <v>1.7881075172918555</v>
      </c>
      <c r="G32" s="37">
        <v>1.4552595352395226</v>
      </c>
    </row>
    <row r="36" spans="2:10" ht="13.9" customHeight="1">
      <c r="B36" s="100" t="s">
        <v>68</v>
      </c>
      <c r="C36" s="100"/>
      <c r="D36" s="100"/>
      <c r="E36" s="100"/>
      <c r="F36" s="100"/>
      <c r="G36" s="100"/>
      <c r="H36" s="100"/>
      <c r="I36" s="100"/>
      <c r="J36" s="100"/>
    </row>
    <row r="37" spans="2:10">
      <c r="B37" s="100"/>
      <c r="C37" s="100"/>
      <c r="D37" s="100"/>
      <c r="E37" s="100"/>
      <c r="F37" s="100"/>
      <c r="G37" s="100"/>
      <c r="H37" s="100"/>
      <c r="I37" s="100"/>
      <c r="J37" s="100"/>
    </row>
    <row r="38" spans="2:10">
      <c r="B38" s="100"/>
      <c r="C38" s="100"/>
      <c r="D38" s="100"/>
      <c r="E38" s="100"/>
      <c r="F38" s="100"/>
      <c r="G38" s="100"/>
      <c r="H38" s="100"/>
      <c r="I38" s="100"/>
      <c r="J38" s="100"/>
    </row>
    <row r="39" spans="2:10">
      <c r="B39" s="100"/>
      <c r="C39" s="100"/>
      <c r="D39" s="100"/>
      <c r="E39" s="100"/>
      <c r="F39" s="100"/>
      <c r="G39" s="100"/>
      <c r="H39" s="100"/>
      <c r="I39" s="100"/>
      <c r="J39" s="100"/>
    </row>
    <row r="40" spans="2:10">
      <c r="B40" s="100"/>
      <c r="C40" s="100"/>
      <c r="D40" s="100"/>
      <c r="E40" s="100"/>
      <c r="F40" s="100"/>
      <c r="G40" s="100"/>
      <c r="H40" s="100"/>
      <c r="I40" s="100"/>
      <c r="J40" s="100"/>
    </row>
    <row r="41" spans="2:10" ht="15">
      <c r="B41" s="53" t="s">
        <v>69</v>
      </c>
    </row>
  </sheetData>
  <mergeCells count="2">
    <mergeCell ref="B2:K2"/>
    <mergeCell ref="B36:J40"/>
  </mergeCells>
  <hyperlinks>
    <hyperlink ref="B41" r:id="rId1" xr:uid="{00000000-0004-0000-1100-000000000000}"/>
  </hyperlinks>
  <pageMargins left="0.7" right="0.7" top="0.75" bottom="0.75" header="0.3" footer="0.3"/>
  <pageSetup paperSize="8" orientation="landscape" r:id="rId2"/>
  <headerFooter>
    <oddHeader>&amp;R&amp;G</oddHeader>
  </headerFooter>
  <legacyDrawingHF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P41"/>
  <sheetViews>
    <sheetView view="pageLayout" zoomScaleNormal="100" workbookViewId="0">
      <selection activeCell="G21" sqref="G21:G32"/>
    </sheetView>
  </sheetViews>
  <sheetFormatPr defaultColWidth="9.140625" defaultRowHeight="14.25"/>
  <cols>
    <col min="1" max="1" width="9.140625" style="2"/>
    <col min="2" max="2" width="33.5703125" style="2" customWidth="1"/>
    <col min="3" max="5" width="10.42578125" style="2" customWidth="1"/>
    <col min="6" max="9" width="9.140625" style="2"/>
    <col min="10" max="10" width="9.5703125" style="2" customWidth="1"/>
    <col min="11" max="16384" width="9.140625" style="2"/>
  </cols>
  <sheetData>
    <row r="2" spans="2:15" ht="18">
      <c r="B2" s="104" t="s">
        <v>70</v>
      </c>
      <c r="C2" s="104"/>
      <c r="D2" s="104"/>
      <c r="E2" s="104"/>
      <c r="F2" s="104"/>
      <c r="G2" s="104"/>
      <c r="H2" s="104"/>
      <c r="I2" s="104"/>
      <c r="J2" s="104"/>
    </row>
    <row r="4" spans="2:15" ht="15.75">
      <c r="B4" s="28" t="s">
        <v>3</v>
      </c>
      <c r="C4" s="29" t="s">
        <v>4</v>
      </c>
      <c r="D4" s="29" t="s">
        <v>5</v>
      </c>
      <c r="E4" s="29" t="s">
        <v>6</v>
      </c>
      <c r="F4" s="29" t="s">
        <v>7</v>
      </c>
      <c r="G4" s="29" t="s">
        <v>8</v>
      </c>
      <c r="J4" s="1"/>
    </row>
    <row r="5" spans="2:15" ht="15">
      <c r="B5" s="23" t="s">
        <v>9</v>
      </c>
      <c r="C5" s="31">
        <v>4181</v>
      </c>
      <c r="D5" s="31">
        <v>4673</v>
      </c>
      <c r="E5" s="31">
        <v>6564</v>
      </c>
      <c r="F5" s="31">
        <v>5232</v>
      </c>
      <c r="G5" s="31">
        <v>4468</v>
      </c>
      <c r="J5" s="5"/>
      <c r="K5" s="6"/>
      <c r="L5" s="6"/>
      <c r="M5" s="6"/>
      <c r="N5" s="6"/>
      <c r="O5" s="6"/>
    </row>
    <row r="6" spans="2:15" ht="15">
      <c r="B6" s="23" t="s">
        <v>10</v>
      </c>
      <c r="C6" s="31">
        <v>3889</v>
      </c>
      <c r="D6" s="31">
        <v>3634</v>
      </c>
      <c r="E6" s="31">
        <v>3539</v>
      </c>
      <c r="F6" s="31">
        <v>3380</v>
      </c>
      <c r="G6" s="31">
        <v>3450</v>
      </c>
      <c r="J6" s="7"/>
      <c r="K6" s="7"/>
      <c r="L6" s="7"/>
      <c r="M6" s="7"/>
      <c r="N6" s="7"/>
      <c r="O6" s="8"/>
    </row>
    <row r="7" spans="2:15" ht="15">
      <c r="B7" s="23" t="s">
        <v>11</v>
      </c>
      <c r="C7" s="31">
        <v>42</v>
      </c>
      <c r="D7" s="31">
        <v>43</v>
      </c>
      <c r="E7" s="31">
        <v>58</v>
      </c>
      <c r="F7" s="31">
        <v>50</v>
      </c>
      <c r="G7" s="31">
        <v>32</v>
      </c>
      <c r="J7" s="4"/>
      <c r="K7" s="9"/>
      <c r="L7" s="9"/>
      <c r="M7" s="9"/>
      <c r="N7" s="9"/>
      <c r="O7" s="9"/>
    </row>
    <row r="8" spans="2:15" ht="15">
      <c r="B8" s="23" t="s">
        <v>12</v>
      </c>
      <c r="C8" s="31">
        <v>3454</v>
      </c>
      <c r="D8" s="31">
        <v>3018</v>
      </c>
      <c r="E8" s="31">
        <v>2764</v>
      </c>
      <c r="F8" s="31">
        <v>2431</v>
      </c>
      <c r="G8" s="31">
        <v>2160</v>
      </c>
      <c r="J8" s="4"/>
      <c r="K8" s="9"/>
      <c r="L8" s="9"/>
      <c r="M8" s="9"/>
      <c r="N8" s="9"/>
      <c r="O8" s="9"/>
    </row>
    <row r="9" spans="2:15" ht="15">
      <c r="B9" s="23" t="s">
        <v>13</v>
      </c>
      <c r="C9" s="31">
        <v>4526</v>
      </c>
      <c r="D9" s="31">
        <v>5353</v>
      </c>
      <c r="E9" s="31">
        <v>6721</v>
      </c>
      <c r="F9" s="31">
        <v>7018</v>
      </c>
      <c r="G9" s="31">
        <v>6123</v>
      </c>
      <c r="J9" s="4"/>
      <c r="K9" s="9"/>
      <c r="L9" s="9"/>
      <c r="M9" s="9"/>
      <c r="N9" s="9"/>
      <c r="O9" s="9"/>
    </row>
    <row r="10" spans="2:15" ht="15">
      <c r="B10" s="23" t="s">
        <v>14</v>
      </c>
      <c r="C10" s="31">
        <v>1407</v>
      </c>
      <c r="D10" s="31">
        <v>1816</v>
      </c>
      <c r="E10" s="31">
        <v>1578</v>
      </c>
      <c r="F10" s="31">
        <v>1465</v>
      </c>
      <c r="G10" s="31">
        <v>1442</v>
      </c>
      <c r="J10" s="4"/>
      <c r="K10" s="9"/>
      <c r="L10" s="9"/>
      <c r="M10" s="9"/>
      <c r="N10" s="9"/>
      <c r="O10" s="9"/>
    </row>
    <row r="11" spans="2:15" ht="15">
      <c r="B11" s="23" t="s">
        <v>15</v>
      </c>
      <c r="C11" s="32">
        <v>3944</v>
      </c>
      <c r="D11" s="32">
        <v>3748</v>
      </c>
      <c r="E11" s="31">
        <v>3245</v>
      </c>
      <c r="F11" s="32">
        <v>3047</v>
      </c>
      <c r="G11" s="32">
        <v>2507</v>
      </c>
      <c r="J11" s="4"/>
      <c r="K11" s="9"/>
      <c r="L11" s="9"/>
      <c r="M11" s="9"/>
      <c r="N11" s="9"/>
      <c r="O11" s="9"/>
    </row>
    <row r="12" spans="2:15" ht="15">
      <c r="B12" s="23" t="s">
        <v>16</v>
      </c>
      <c r="C12" s="32">
        <v>17570</v>
      </c>
      <c r="D12" s="32">
        <v>11305</v>
      </c>
      <c r="E12" s="31">
        <v>13267</v>
      </c>
      <c r="F12" s="32">
        <v>12461</v>
      </c>
      <c r="G12" s="32">
        <v>11083</v>
      </c>
      <c r="J12" s="4"/>
      <c r="K12" s="9"/>
      <c r="L12" s="9"/>
      <c r="M12" s="9"/>
      <c r="N12" s="9"/>
      <c r="O12" s="9"/>
    </row>
    <row r="13" spans="2:15" ht="15">
      <c r="B13" s="23" t="s">
        <v>17</v>
      </c>
      <c r="C13" s="33">
        <v>6320</v>
      </c>
      <c r="D13" s="33">
        <v>6057</v>
      </c>
      <c r="E13" s="31">
        <v>7063</v>
      </c>
      <c r="F13" s="33">
        <v>7365</v>
      </c>
      <c r="G13" s="33">
        <v>5593</v>
      </c>
      <c r="J13" s="4"/>
      <c r="K13" s="9"/>
      <c r="L13" s="9"/>
      <c r="M13" s="9"/>
      <c r="N13" s="9"/>
      <c r="O13" s="9"/>
    </row>
    <row r="14" spans="2:15" ht="15">
      <c r="B14" s="23" t="s">
        <v>18</v>
      </c>
      <c r="C14" s="31">
        <v>2460</v>
      </c>
      <c r="D14" s="31">
        <v>2295</v>
      </c>
      <c r="E14" s="31">
        <v>2399</v>
      </c>
      <c r="F14" s="31">
        <v>2229</v>
      </c>
      <c r="G14" s="31">
        <v>2095</v>
      </c>
      <c r="J14" s="4"/>
      <c r="K14" s="9"/>
      <c r="L14" s="9"/>
      <c r="M14" s="9"/>
      <c r="N14" s="9"/>
      <c r="O14" s="9"/>
    </row>
    <row r="15" spans="2:15" ht="15">
      <c r="B15" s="23" t="s">
        <v>19</v>
      </c>
      <c r="C15" s="31">
        <v>4578</v>
      </c>
      <c r="D15" s="31">
        <v>5375</v>
      </c>
      <c r="E15" s="31">
        <v>5873</v>
      </c>
      <c r="F15" s="31">
        <v>5684</v>
      </c>
      <c r="G15" s="31">
        <v>5110</v>
      </c>
      <c r="J15" s="4"/>
      <c r="K15" s="9"/>
      <c r="L15" s="9"/>
      <c r="M15" s="9"/>
      <c r="N15" s="9"/>
      <c r="O15" s="9"/>
    </row>
    <row r="16" spans="2:15" ht="15.75">
      <c r="B16" s="34" t="s">
        <v>66</v>
      </c>
      <c r="C16" s="35">
        <f>SUM(C5:C15)</f>
        <v>52371</v>
      </c>
      <c r="D16" s="35">
        <f t="shared" ref="D16:F16" si="0">SUM(D5:D15)</f>
        <v>47317</v>
      </c>
      <c r="E16" s="35">
        <f t="shared" si="0"/>
        <v>53071</v>
      </c>
      <c r="F16" s="35">
        <f t="shared" si="0"/>
        <v>50362</v>
      </c>
      <c r="G16" s="35">
        <f t="shared" ref="G16" si="1">SUM(G5:G15)</f>
        <v>44063</v>
      </c>
      <c r="J16" s="4"/>
      <c r="K16" s="9"/>
      <c r="L16" s="9"/>
      <c r="M16" s="9"/>
      <c r="N16" s="9"/>
      <c r="O16" s="9"/>
    </row>
    <row r="18" spans="2:16" ht="18">
      <c r="B18" s="104" t="s">
        <v>71</v>
      </c>
      <c r="C18" s="104"/>
      <c r="D18" s="104"/>
      <c r="E18" s="104"/>
      <c r="F18" s="104"/>
      <c r="G18" s="104"/>
      <c r="H18" s="104"/>
      <c r="I18" s="104"/>
      <c r="J18" s="104"/>
      <c r="K18" s="104"/>
      <c r="L18" s="104"/>
      <c r="M18" s="104"/>
      <c r="N18" s="10"/>
      <c r="O18" s="10"/>
    </row>
    <row r="19" spans="2:16" ht="15">
      <c r="J19" s="5"/>
      <c r="K19" s="10"/>
      <c r="L19" s="10"/>
      <c r="M19" s="10"/>
      <c r="N19" s="10"/>
      <c r="O19" s="10"/>
    </row>
    <row r="20" spans="2:16" ht="15">
      <c r="B20" s="28" t="s">
        <v>3</v>
      </c>
      <c r="C20" s="29" t="s">
        <v>4</v>
      </c>
      <c r="D20" s="29" t="s">
        <v>5</v>
      </c>
      <c r="E20" s="29" t="s">
        <v>6</v>
      </c>
      <c r="F20" s="29" t="s">
        <v>7</v>
      </c>
      <c r="G20" s="29" t="s">
        <v>8</v>
      </c>
    </row>
    <row r="21" spans="2:16" ht="15">
      <c r="B21" s="23" t="s">
        <v>9</v>
      </c>
      <c r="C21" s="36">
        <v>14.440296058880213</v>
      </c>
      <c r="D21" s="36">
        <v>15.94352178851309</v>
      </c>
      <c r="E21" s="36">
        <v>22.207538992601886</v>
      </c>
      <c r="F21" s="36">
        <v>17.527462035557431</v>
      </c>
      <c r="G21" s="36">
        <v>14.899596130240077</v>
      </c>
    </row>
    <row r="22" spans="2:16" ht="15">
      <c r="B22" s="23" t="s">
        <v>10</v>
      </c>
      <c r="C22" s="36">
        <v>26.157005254941684</v>
      </c>
      <c r="D22" s="36">
        <v>24.325834987298222</v>
      </c>
      <c r="E22" s="36">
        <v>23.615201009468102</v>
      </c>
      <c r="F22" s="36">
        <v>22.478366235099767</v>
      </c>
      <c r="G22" s="36">
        <v>22.754058961372841</v>
      </c>
    </row>
    <row r="23" spans="2:16" ht="15">
      <c r="B23" s="23" t="s">
        <v>11</v>
      </c>
      <c r="C23" s="36">
        <v>19.054532256601036</v>
      </c>
      <c r="D23" s="36">
        <v>19.242817506488855</v>
      </c>
      <c r="E23" s="36">
        <v>25.856880679411827</v>
      </c>
      <c r="F23" s="36">
        <v>23.246083035008599</v>
      </c>
      <c r="G23" s="36">
        <v>14.648661020828564</v>
      </c>
    </row>
    <row r="24" spans="2:16" ht="15">
      <c r="B24" s="23" t="s">
        <v>12</v>
      </c>
      <c r="C24" s="36">
        <v>26.529130967422322</v>
      </c>
      <c r="D24" s="36">
        <v>23.011888713347201</v>
      </c>
      <c r="E24" s="36">
        <v>20.956460754023166</v>
      </c>
      <c r="F24" s="36">
        <v>18.326574890556952</v>
      </c>
      <c r="G24" s="36">
        <v>16.085383599164157</v>
      </c>
    </row>
    <row r="25" spans="2:16" ht="15">
      <c r="B25" s="23" t="s">
        <v>13</v>
      </c>
      <c r="C25" s="36">
        <v>10.395554763396623</v>
      </c>
      <c r="D25" s="36">
        <v>12.264305052879935</v>
      </c>
      <c r="E25" s="36">
        <v>15.280810180780101</v>
      </c>
      <c r="F25" s="36">
        <v>16.470002910060362</v>
      </c>
      <c r="G25" s="36">
        <v>14.249469746581452</v>
      </c>
      <c r="I25" s="42"/>
      <c r="J25" s="42"/>
      <c r="K25" s="42"/>
      <c r="L25" s="42"/>
      <c r="M25" s="42"/>
      <c r="N25" s="42"/>
      <c r="O25" s="42"/>
      <c r="P25" s="42"/>
    </row>
    <row r="26" spans="2:16" ht="15">
      <c r="B26" s="23" t="s">
        <v>14</v>
      </c>
      <c r="C26" s="36">
        <v>18.061200126312873</v>
      </c>
      <c r="D26" s="36">
        <v>23.098683273297109</v>
      </c>
      <c r="E26" s="36">
        <v>19.926682939703475</v>
      </c>
      <c r="F26" s="36">
        <v>18.381545680964123</v>
      </c>
      <c r="G26" s="36">
        <v>18.008319793790999</v>
      </c>
      <c r="I26" s="42"/>
      <c r="J26" s="42"/>
      <c r="K26" s="42"/>
      <c r="L26" s="42"/>
      <c r="M26" s="42"/>
      <c r="N26" s="42"/>
      <c r="O26" s="42"/>
      <c r="P26" s="42"/>
    </row>
    <row r="27" spans="2:16" ht="15">
      <c r="B27" s="23" t="s">
        <v>15</v>
      </c>
      <c r="C27" s="36">
        <v>19.47521600997068</v>
      </c>
      <c r="D27" s="36">
        <v>18.411149257536511</v>
      </c>
      <c r="E27" s="36">
        <v>15.736568390301812</v>
      </c>
      <c r="F27" s="79">
        <v>14.687664193817394</v>
      </c>
      <c r="G27" s="79">
        <v>11.988194473667097</v>
      </c>
      <c r="I27" s="42"/>
      <c r="J27" s="42"/>
      <c r="K27" s="42"/>
      <c r="L27" s="42"/>
      <c r="M27" s="42"/>
      <c r="N27" s="42"/>
      <c r="O27" s="42"/>
      <c r="P27" s="42"/>
    </row>
    <row r="28" spans="2:16" ht="15">
      <c r="B28" s="23" t="s">
        <v>16</v>
      </c>
      <c r="C28" s="36">
        <v>28.733926295598344</v>
      </c>
      <c r="D28" s="36">
        <v>18.338968044125131</v>
      </c>
      <c r="E28" s="36">
        <v>21.377685222246068</v>
      </c>
      <c r="F28" s="79">
        <v>20.015024519649849</v>
      </c>
      <c r="G28" s="79">
        <v>17.272217662046458</v>
      </c>
      <c r="I28" s="42"/>
      <c r="J28" s="42"/>
      <c r="K28" s="42"/>
      <c r="L28" s="42"/>
      <c r="M28" s="42"/>
      <c r="N28" s="42"/>
      <c r="O28" s="42"/>
      <c r="P28" s="42"/>
    </row>
    <row r="29" spans="2:16" ht="15">
      <c r="B29" s="23" t="s">
        <v>17</v>
      </c>
      <c r="C29" s="36">
        <v>18.34139784088083</v>
      </c>
      <c r="D29" s="36">
        <v>17.525473711500091</v>
      </c>
      <c r="E29" s="36">
        <v>20.280719849262827</v>
      </c>
      <c r="F29" s="80">
        <v>20.993073568394948</v>
      </c>
      <c r="G29" s="80">
        <v>15.801180299857979</v>
      </c>
      <c r="I29" s="42"/>
      <c r="J29" s="42"/>
      <c r="K29" s="42"/>
      <c r="L29" s="42"/>
      <c r="M29" s="42"/>
      <c r="N29" s="42"/>
      <c r="O29" s="42"/>
      <c r="P29" s="42"/>
    </row>
    <row r="30" spans="2:16" ht="15">
      <c r="B30" s="23" t="s">
        <v>18</v>
      </c>
      <c r="C30" s="36">
        <v>19.189965052421368</v>
      </c>
      <c r="D30" s="36">
        <v>17.768617756384895</v>
      </c>
      <c r="E30" s="36">
        <v>18.468564178837905</v>
      </c>
      <c r="F30" s="36">
        <v>17.079046331797826</v>
      </c>
      <c r="G30" s="36">
        <v>15.984264464424138</v>
      </c>
      <c r="I30" s="42"/>
      <c r="J30" s="42"/>
      <c r="K30" s="42"/>
      <c r="L30" s="42"/>
      <c r="M30" s="42"/>
      <c r="N30" s="42"/>
      <c r="O30" s="42"/>
      <c r="P30" s="42"/>
    </row>
    <row r="31" spans="2:16" ht="15">
      <c r="B31" s="23" t="s">
        <v>19</v>
      </c>
      <c r="C31" s="36">
        <v>19.457262238248184</v>
      </c>
      <c r="D31" s="36">
        <v>22.676961514981347</v>
      </c>
      <c r="E31" s="36">
        <v>24.577921384967752</v>
      </c>
      <c r="F31" s="36">
        <v>23.690479961455036</v>
      </c>
      <c r="G31" s="36">
        <v>21.15321884929801</v>
      </c>
      <c r="I31" s="42"/>
      <c r="J31" s="42"/>
      <c r="K31" s="42"/>
      <c r="L31" s="42"/>
      <c r="M31" s="42"/>
      <c r="N31" s="42"/>
      <c r="O31" s="42"/>
      <c r="P31" s="42"/>
    </row>
    <row r="32" spans="2:16" ht="15.75">
      <c r="B32" s="34" t="s">
        <v>66</v>
      </c>
      <c r="C32" s="37">
        <v>20.096812058716566</v>
      </c>
      <c r="D32" s="37">
        <v>18.040820363383919</v>
      </c>
      <c r="E32" s="37">
        <v>20.083514993677333</v>
      </c>
      <c r="F32" s="37">
        <v>19.070874795817964</v>
      </c>
      <c r="G32" s="37">
        <v>16.471384767854893</v>
      </c>
      <c r="I32" s="53"/>
    </row>
    <row r="36" spans="2:10">
      <c r="B36" s="100" t="s">
        <v>68</v>
      </c>
      <c r="C36" s="100"/>
      <c r="D36" s="100"/>
      <c r="E36" s="100"/>
      <c r="F36" s="100"/>
      <c r="G36" s="100"/>
      <c r="H36" s="100"/>
      <c r="I36" s="100"/>
      <c r="J36" s="100"/>
    </row>
    <row r="37" spans="2:10">
      <c r="B37" s="100"/>
      <c r="C37" s="100"/>
      <c r="D37" s="100"/>
      <c r="E37" s="100"/>
      <c r="F37" s="100"/>
      <c r="G37" s="100"/>
      <c r="H37" s="100"/>
      <c r="I37" s="100"/>
      <c r="J37" s="100"/>
    </row>
    <row r="38" spans="2:10">
      <c r="B38" s="100"/>
      <c r="C38" s="100"/>
      <c r="D38" s="100"/>
      <c r="E38" s="100"/>
      <c r="F38" s="100"/>
      <c r="G38" s="100"/>
      <c r="H38" s="100"/>
      <c r="I38" s="100"/>
      <c r="J38" s="100"/>
    </row>
    <row r="39" spans="2:10">
      <c r="B39" s="100"/>
      <c r="C39" s="100"/>
      <c r="D39" s="100"/>
      <c r="E39" s="100"/>
      <c r="F39" s="100"/>
      <c r="G39" s="100"/>
      <c r="H39" s="100"/>
      <c r="I39" s="100"/>
      <c r="J39" s="100"/>
    </row>
    <row r="40" spans="2:10">
      <c r="B40" s="100"/>
      <c r="C40" s="100"/>
      <c r="D40" s="100"/>
      <c r="E40" s="100"/>
      <c r="F40" s="100"/>
      <c r="G40" s="100"/>
      <c r="H40" s="100"/>
      <c r="I40" s="100"/>
      <c r="J40" s="100"/>
    </row>
    <row r="41" spans="2:10" ht="15">
      <c r="B41" s="53" t="s">
        <v>69</v>
      </c>
    </row>
  </sheetData>
  <mergeCells count="3">
    <mergeCell ref="B2:J2"/>
    <mergeCell ref="B18:M18"/>
    <mergeCell ref="B36:J40"/>
  </mergeCells>
  <hyperlinks>
    <hyperlink ref="B41" r:id="rId1" xr:uid="{E9DE2F1B-1252-4AAD-BD75-14ACDA13970F}"/>
  </hyperlinks>
  <pageMargins left="0.7" right="0.7" top="0.75" bottom="0.75" header="0.3" footer="0.3"/>
  <pageSetup paperSize="8" orientation="landscape" r:id="rId2"/>
  <headerFooter>
    <oddHeader>&amp;R&amp;G</oddHeader>
  </headerFooter>
  <legacyDrawingHF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G33"/>
  <sheetViews>
    <sheetView view="pageLayout" topLeftCell="A2" zoomScaleNormal="100" workbookViewId="0">
      <selection activeCell="G14" sqref="G14"/>
    </sheetView>
  </sheetViews>
  <sheetFormatPr defaultRowHeight="15"/>
  <cols>
    <col min="2" max="2" width="33.5703125" customWidth="1"/>
    <col min="3" max="7" width="11.140625" customWidth="1"/>
  </cols>
  <sheetData>
    <row r="2" spans="2:7" ht="18">
      <c r="B2" s="17" t="s">
        <v>72</v>
      </c>
      <c r="C2" s="2"/>
      <c r="D2" s="2"/>
      <c r="E2" s="2"/>
    </row>
    <row r="3" spans="2:7">
      <c r="B3" s="2"/>
      <c r="C3" s="2"/>
      <c r="D3" s="2"/>
      <c r="E3" s="2"/>
    </row>
    <row r="4" spans="2:7">
      <c r="B4" s="28" t="s">
        <v>3</v>
      </c>
      <c r="C4" s="29" t="s">
        <v>4</v>
      </c>
      <c r="D4" s="29" t="s">
        <v>5</v>
      </c>
      <c r="E4" s="29" t="s">
        <v>6</v>
      </c>
      <c r="F4" s="29" t="s">
        <v>7</v>
      </c>
      <c r="G4" s="29" t="s">
        <v>8</v>
      </c>
    </row>
    <row r="5" spans="2:7">
      <c r="B5" s="23" t="s">
        <v>9</v>
      </c>
      <c r="C5" s="31">
        <v>42844</v>
      </c>
      <c r="D5" s="31">
        <v>40365</v>
      </c>
      <c r="E5" s="31">
        <v>36171</v>
      </c>
      <c r="F5" s="31">
        <v>35245</v>
      </c>
      <c r="G5" s="31">
        <v>35708</v>
      </c>
    </row>
    <row r="6" spans="2:7">
      <c r="B6" s="23" t="s">
        <v>10</v>
      </c>
      <c r="C6" s="31">
        <v>22450</v>
      </c>
      <c r="D6" s="31">
        <v>23038</v>
      </c>
      <c r="E6" s="31">
        <v>20089</v>
      </c>
      <c r="F6" s="31">
        <v>19461</v>
      </c>
      <c r="G6" s="31">
        <v>18078</v>
      </c>
    </row>
    <row r="7" spans="2:7">
      <c r="B7" s="23" t="s">
        <v>11</v>
      </c>
      <c r="C7" s="31">
        <v>221</v>
      </c>
      <c r="D7" s="31">
        <v>244</v>
      </c>
      <c r="E7" s="31">
        <v>216</v>
      </c>
      <c r="F7" s="31">
        <v>227</v>
      </c>
      <c r="G7" s="31">
        <v>177</v>
      </c>
    </row>
    <row r="8" spans="2:7">
      <c r="B8" s="23" t="s">
        <v>12</v>
      </c>
      <c r="C8" s="31">
        <v>11991</v>
      </c>
      <c r="D8" s="31">
        <v>10949</v>
      </c>
      <c r="E8" s="31">
        <v>9733</v>
      </c>
      <c r="F8" s="31">
        <v>9020</v>
      </c>
      <c r="G8" s="31">
        <v>8679</v>
      </c>
    </row>
    <row r="9" spans="2:7">
      <c r="B9" s="23" t="s">
        <v>13</v>
      </c>
      <c r="C9" s="31">
        <v>31033</v>
      </c>
      <c r="D9" s="31">
        <v>34581</v>
      </c>
      <c r="E9" s="31">
        <v>28547</v>
      </c>
      <c r="F9" s="31">
        <v>28062</v>
      </c>
      <c r="G9" s="31">
        <v>28447</v>
      </c>
    </row>
    <row r="10" spans="2:7">
      <c r="B10" s="23" t="s">
        <v>14</v>
      </c>
      <c r="C10" s="31">
        <v>6458</v>
      </c>
      <c r="D10" s="31">
        <v>7149</v>
      </c>
      <c r="E10" s="31">
        <v>6448</v>
      </c>
      <c r="F10" s="31">
        <v>6445</v>
      </c>
      <c r="G10" s="31">
        <v>6086</v>
      </c>
    </row>
    <row r="11" spans="2:7">
      <c r="B11" s="23" t="s">
        <v>15</v>
      </c>
      <c r="C11" s="32">
        <v>22361</v>
      </c>
      <c r="D11" s="32">
        <v>21620</v>
      </c>
      <c r="E11" s="31">
        <v>15604</v>
      </c>
      <c r="F11" s="32">
        <v>20009</v>
      </c>
      <c r="G11" s="32">
        <v>18408</v>
      </c>
    </row>
    <row r="12" spans="2:7">
      <c r="B12" s="23" t="s">
        <v>16</v>
      </c>
      <c r="C12" s="32">
        <v>74569</v>
      </c>
      <c r="D12" s="32">
        <v>73780</v>
      </c>
      <c r="E12" s="31">
        <v>66690</v>
      </c>
      <c r="F12" s="32">
        <v>65472</v>
      </c>
      <c r="G12" s="32">
        <v>59827</v>
      </c>
    </row>
    <row r="13" spans="2:7">
      <c r="B13" s="23" t="s">
        <v>17</v>
      </c>
      <c r="C13" s="33">
        <v>20765</v>
      </c>
      <c r="D13" s="33">
        <v>20318</v>
      </c>
      <c r="E13" s="31">
        <v>17986</v>
      </c>
      <c r="F13" s="33">
        <v>17819</v>
      </c>
      <c r="G13" s="33">
        <v>17782</v>
      </c>
    </row>
    <row r="14" spans="2:7">
      <c r="B14" s="23" t="s">
        <v>18</v>
      </c>
      <c r="C14" s="31">
        <v>13685</v>
      </c>
      <c r="D14" s="31">
        <v>14146</v>
      </c>
      <c r="E14" s="31">
        <v>12619</v>
      </c>
      <c r="F14" s="31">
        <v>12887</v>
      </c>
      <c r="G14" s="31">
        <v>11682</v>
      </c>
    </row>
    <row r="15" spans="2:7">
      <c r="B15" s="23" t="s">
        <v>19</v>
      </c>
      <c r="C15" s="31">
        <v>26373</v>
      </c>
      <c r="D15" s="31">
        <v>26529</v>
      </c>
      <c r="E15" s="31">
        <v>23909</v>
      </c>
      <c r="F15" s="31">
        <v>26174</v>
      </c>
      <c r="G15" s="31">
        <v>18760</v>
      </c>
    </row>
    <row r="16" spans="2:7" ht="15.75">
      <c r="B16" s="34" t="s">
        <v>66</v>
      </c>
      <c r="C16" s="35">
        <f>SUM(C5:C15)</f>
        <v>272750</v>
      </c>
      <c r="D16" s="35">
        <f t="shared" ref="D16:F16" si="0">SUM(D5:D15)</f>
        <v>272719</v>
      </c>
      <c r="E16" s="35">
        <f t="shared" si="0"/>
        <v>238012</v>
      </c>
      <c r="F16" s="35">
        <f t="shared" si="0"/>
        <v>240821</v>
      </c>
      <c r="G16" s="35">
        <f t="shared" ref="G16" si="1">SUM(G5:G15)</f>
        <v>223634</v>
      </c>
    </row>
    <row r="17" spans="2:7" ht="11.25" customHeight="1">
      <c r="B17" s="2"/>
      <c r="C17" s="2"/>
      <c r="D17" s="2"/>
      <c r="E17" s="2"/>
      <c r="F17" s="2"/>
      <c r="G17" s="2"/>
    </row>
    <row r="18" spans="2:7" ht="18">
      <c r="B18" s="17" t="s">
        <v>73</v>
      </c>
      <c r="C18" s="2"/>
      <c r="D18" s="2"/>
      <c r="E18" s="2"/>
      <c r="F18" s="17"/>
      <c r="G18" s="17"/>
    </row>
    <row r="19" spans="2:7" ht="11.25" customHeight="1">
      <c r="B19" s="2"/>
      <c r="C19" s="2"/>
      <c r="D19" s="2"/>
      <c r="E19" s="2"/>
      <c r="F19" s="2"/>
      <c r="G19" s="2"/>
    </row>
    <row r="20" spans="2:7">
      <c r="B20" s="28" t="s">
        <v>3</v>
      </c>
      <c r="C20" s="29" t="s">
        <v>4</v>
      </c>
      <c r="D20" s="60" t="s">
        <v>5</v>
      </c>
      <c r="E20" s="29" t="s">
        <v>6</v>
      </c>
      <c r="F20" s="29" t="s">
        <v>7</v>
      </c>
      <c r="G20" s="29" t="s">
        <v>8</v>
      </c>
    </row>
    <row r="21" spans="2:7">
      <c r="B21" s="23" t="s">
        <v>9</v>
      </c>
      <c r="C21" s="36">
        <v>147.97417946583684</v>
      </c>
      <c r="D21" s="36">
        <v>137.7188651815388</v>
      </c>
      <c r="E21" s="36">
        <v>122.37490751087795</v>
      </c>
      <c r="F21" s="36">
        <v>118.072515184102</v>
      </c>
      <c r="G21" s="36">
        <v>119.07671858071009</v>
      </c>
    </row>
    <row r="22" spans="2:7">
      <c r="B22" s="23" t="s">
        <v>10</v>
      </c>
      <c r="C22" s="36">
        <v>150.99634044058647</v>
      </c>
      <c r="D22" s="36">
        <v>154.21535124859008</v>
      </c>
      <c r="E22" s="36">
        <v>134.05079770534181</v>
      </c>
      <c r="F22" s="36">
        <v>129.42351636132446</v>
      </c>
      <c r="G22" s="36">
        <v>119.23126895759368</v>
      </c>
    </row>
    <row r="23" spans="2:7">
      <c r="B23" s="23" t="s">
        <v>11</v>
      </c>
      <c r="C23" s="36">
        <v>100.26313401687686</v>
      </c>
      <c r="D23" s="36">
        <v>109.19180166472748</v>
      </c>
      <c r="E23" s="36">
        <v>96.294590116430271</v>
      </c>
      <c r="F23" s="36">
        <v>105.53721697893904</v>
      </c>
      <c r="G23" s="36">
        <v>81.02540627145801</v>
      </c>
    </row>
    <row r="24" spans="2:7">
      <c r="B24" s="23" t="s">
        <v>12</v>
      </c>
      <c r="C24" s="36">
        <v>92.099249979838163</v>
      </c>
      <c r="D24" s="36">
        <v>83.484814288415677</v>
      </c>
      <c r="E24" s="36">
        <v>73.794946642151757</v>
      </c>
      <c r="F24" s="36">
        <v>67.999056155007693</v>
      </c>
      <c r="G24" s="36">
        <v>64.631964933863756</v>
      </c>
    </row>
    <row r="25" spans="2:7">
      <c r="B25" s="23" t="s">
        <v>13</v>
      </c>
      <c r="C25" s="36">
        <v>71.278226021318474</v>
      </c>
      <c r="D25" s="36">
        <v>79.22883112901944</v>
      </c>
      <c r="E25" s="36">
        <v>64.904223810553418</v>
      </c>
      <c r="F25" s="36">
        <v>65.856543411529472</v>
      </c>
      <c r="G25" s="36">
        <v>66.201970583211263</v>
      </c>
    </row>
    <row r="26" spans="2:7">
      <c r="B26" s="23" t="s">
        <v>14</v>
      </c>
      <c r="C26" s="36">
        <v>82.899239812173789</v>
      </c>
      <c r="D26" s="36">
        <v>90.931986079736248</v>
      </c>
      <c r="E26" s="36">
        <v>81.424113811918886</v>
      </c>
      <c r="F26" s="36">
        <v>80.866253866084477</v>
      </c>
      <c r="G26" s="36">
        <v>76.004600738565898</v>
      </c>
    </row>
    <row r="27" spans="2:7">
      <c r="B27" s="23" t="s">
        <v>15</v>
      </c>
      <c r="C27" s="36">
        <v>110.41716663259491</v>
      </c>
      <c r="D27" s="36">
        <v>106.20305414832961</v>
      </c>
      <c r="E27" s="36">
        <v>75.671313763411248</v>
      </c>
      <c r="F27" s="36">
        <v>96.450762341349602</v>
      </c>
      <c r="G27" s="36">
        <v>88.025003538597488</v>
      </c>
    </row>
    <row r="28" spans="2:7">
      <c r="B28" s="23" t="s">
        <v>16</v>
      </c>
      <c r="C28" s="36">
        <v>121.94992316086928</v>
      </c>
      <c r="D28" s="36">
        <v>119.68589670902718</v>
      </c>
      <c r="E28" s="36">
        <v>107.46045281311453</v>
      </c>
      <c r="F28" s="36">
        <v>105.16200026888011</v>
      </c>
      <c r="G28" s="36">
        <v>93.236936395132489</v>
      </c>
    </row>
    <row r="29" spans="2:7">
      <c r="B29" s="23" t="s">
        <v>17</v>
      </c>
      <c r="C29" s="36">
        <v>60.262519962957342</v>
      </c>
      <c r="D29" s="36">
        <v>58.788604073016145</v>
      </c>
      <c r="E29" s="36">
        <v>51.645055530063878</v>
      </c>
      <c r="F29" s="36">
        <v>50.790981386996549</v>
      </c>
      <c r="G29" s="36">
        <v>50.237187214746037</v>
      </c>
    </row>
    <row r="30" spans="2:7">
      <c r="B30" s="23" t="s">
        <v>18</v>
      </c>
      <c r="C30" s="36">
        <v>106.75393160259611</v>
      </c>
      <c r="D30" s="36">
        <v>109.52281776985653</v>
      </c>
      <c r="E30" s="36">
        <v>97.146649175804711</v>
      </c>
      <c r="F30" s="36">
        <v>98.742786037630609</v>
      </c>
      <c r="G30" s="36">
        <v>89.13039497537126</v>
      </c>
    </row>
    <row r="31" spans="2:7">
      <c r="B31" s="23" t="s">
        <v>19</v>
      </c>
      <c r="C31" s="36">
        <v>112.08964111169055</v>
      </c>
      <c r="D31" s="36">
        <v>111.92504409877958</v>
      </c>
      <c r="E31" s="36">
        <v>100.0567891015144</v>
      </c>
      <c r="F31" s="36">
        <v>109.09124252482833</v>
      </c>
      <c r="G31" s="36">
        <v>77.658392487833794</v>
      </c>
    </row>
    <row r="32" spans="2:7" ht="15.75">
      <c r="B32" s="34" t="s">
        <v>66</v>
      </c>
      <c r="C32" s="37">
        <v>104.66490021223471</v>
      </c>
      <c r="D32" s="37">
        <v>103.98111648417479</v>
      </c>
      <c r="E32" s="37">
        <v>90.070237430520024</v>
      </c>
      <c r="F32" s="37">
        <v>91.193104706002103</v>
      </c>
      <c r="G32" s="37">
        <v>83.597613897702388</v>
      </c>
    </row>
    <row r="33" spans="2:2">
      <c r="B33" s="58" t="s">
        <v>69</v>
      </c>
    </row>
  </sheetData>
  <hyperlinks>
    <hyperlink ref="B33" r:id="rId1" xr:uid="{00000000-0004-0000-1300-000000000000}"/>
  </hyperlinks>
  <pageMargins left="0.7" right="0.7" top="0.75" bottom="0.75" header="0.3" footer="0.3"/>
  <pageSetup paperSize="9" orientation="landscape" r:id="rId2"/>
  <headerFooter>
    <oddHeader>&amp;R&amp;G</oddHeader>
  </headerFooter>
  <legacyDrawingHF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I29"/>
  <sheetViews>
    <sheetView view="pageLayout" zoomScaleNormal="100" workbookViewId="0">
      <selection activeCell="H23" sqref="H23"/>
    </sheetView>
  </sheetViews>
  <sheetFormatPr defaultColWidth="9.140625" defaultRowHeight="14.25"/>
  <cols>
    <col min="1" max="1" width="9.140625" style="2"/>
    <col min="2" max="2" width="32.42578125" style="2" customWidth="1"/>
    <col min="3" max="10" width="11.42578125" style="2" customWidth="1"/>
    <col min="11" max="16384" width="9.140625" style="2"/>
  </cols>
  <sheetData>
    <row r="2" spans="2:7" ht="18">
      <c r="B2" s="106" t="s">
        <v>74</v>
      </c>
      <c r="C2" s="106"/>
      <c r="D2" s="106"/>
      <c r="E2" s="106"/>
      <c r="F2" s="106"/>
    </row>
    <row r="4" spans="2:7" ht="15">
      <c r="B4" s="11" t="s">
        <v>3</v>
      </c>
      <c r="C4" s="12" t="s">
        <v>4</v>
      </c>
      <c r="D4" s="12" t="s">
        <v>5</v>
      </c>
      <c r="E4" s="12" t="s">
        <v>6</v>
      </c>
      <c r="F4" s="12" t="s">
        <v>7</v>
      </c>
      <c r="G4" s="12" t="s">
        <v>8</v>
      </c>
    </row>
    <row r="5" spans="2:7" ht="15">
      <c r="B5" s="15" t="s">
        <v>9</v>
      </c>
      <c r="C5" s="62">
        <v>173.4</v>
      </c>
      <c r="D5" s="62">
        <v>190.5</v>
      </c>
      <c r="E5" s="62">
        <v>182.1</v>
      </c>
      <c r="F5" s="62">
        <v>187</v>
      </c>
      <c r="G5" s="62">
        <v>215.3</v>
      </c>
    </row>
    <row r="6" spans="2:7" ht="15">
      <c r="B6" s="15" t="s">
        <v>10</v>
      </c>
      <c r="C6" s="62">
        <v>240.3</v>
      </c>
      <c r="D6" s="62">
        <v>253.2</v>
      </c>
      <c r="E6" s="62">
        <v>261.60000000000002</v>
      </c>
      <c r="F6" s="62">
        <v>234.2</v>
      </c>
      <c r="G6" s="62">
        <v>233.27</v>
      </c>
    </row>
    <row r="7" spans="2:7" ht="15">
      <c r="B7" s="15" t="s">
        <v>11</v>
      </c>
      <c r="C7" s="62">
        <v>16.100000000000001</v>
      </c>
      <c r="D7" s="62">
        <v>16.2</v>
      </c>
      <c r="E7" s="62">
        <v>15.3</v>
      </c>
      <c r="F7" s="62">
        <v>14.9</v>
      </c>
      <c r="G7" s="62">
        <v>15.9</v>
      </c>
    </row>
    <row r="8" spans="2:7" ht="15">
      <c r="B8" s="15" t="s">
        <v>12</v>
      </c>
      <c r="C8" s="62">
        <v>130.5</v>
      </c>
      <c r="D8" s="62">
        <v>118.8</v>
      </c>
      <c r="E8" s="62">
        <v>120</v>
      </c>
      <c r="F8" s="62">
        <v>117.1</v>
      </c>
      <c r="G8" s="62">
        <v>110.1</v>
      </c>
    </row>
    <row r="9" spans="2:7" ht="15">
      <c r="B9" s="15" t="s">
        <v>13</v>
      </c>
      <c r="C9" s="62">
        <v>397.3</v>
      </c>
      <c r="D9" s="62">
        <v>416</v>
      </c>
      <c r="E9" s="62">
        <v>362.9</v>
      </c>
      <c r="F9" s="62">
        <v>335.1</v>
      </c>
      <c r="G9" s="62">
        <v>332.2</v>
      </c>
    </row>
    <row r="10" spans="2:7" ht="15">
      <c r="B10" s="15" t="s">
        <v>14</v>
      </c>
      <c r="C10" s="62">
        <v>90.6</v>
      </c>
      <c r="D10" s="62">
        <v>112.2</v>
      </c>
      <c r="E10" s="62">
        <v>118.5</v>
      </c>
      <c r="F10" s="62">
        <v>107.8</v>
      </c>
      <c r="G10" s="62">
        <v>113.5</v>
      </c>
    </row>
    <row r="11" spans="2:7" ht="15">
      <c r="B11" s="15" t="s">
        <v>15</v>
      </c>
      <c r="C11" s="62">
        <v>101.1</v>
      </c>
      <c r="D11" s="62">
        <v>116.2</v>
      </c>
      <c r="E11" s="62">
        <v>112</v>
      </c>
      <c r="F11" s="62">
        <v>101.6</v>
      </c>
      <c r="G11" s="62">
        <v>89.8</v>
      </c>
    </row>
    <row r="12" spans="2:7" ht="15">
      <c r="B12" s="15" t="s">
        <v>16</v>
      </c>
      <c r="C12" s="62">
        <v>591.79999999999995</v>
      </c>
      <c r="D12" s="62">
        <v>613.5</v>
      </c>
      <c r="E12" s="62">
        <v>570.4</v>
      </c>
      <c r="F12" s="62">
        <v>569.1</v>
      </c>
      <c r="G12" s="62">
        <v>573.70000000000005</v>
      </c>
    </row>
    <row r="13" spans="2:7" ht="15">
      <c r="B13" s="15" t="s">
        <v>17</v>
      </c>
      <c r="C13" s="62">
        <v>413.9</v>
      </c>
      <c r="D13" s="62">
        <v>423</v>
      </c>
      <c r="E13" s="62">
        <v>408.6</v>
      </c>
      <c r="F13" s="62">
        <v>411.2</v>
      </c>
      <c r="G13" s="62">
        <v>394.85</v>
      </c>
    </row>
    <row r="14" spans="2:7" ht="15">
      <c r="B14" s="15" t="s">
        <v>18</v>
      </c>
      <c r="C14" s="62">
        <v>63.3</v>
      </c>
      <c r="D14" s="62">
        <v>71.2</v>
      </c>
      <c r="E14" s="62">
        <v>69.8</v>
      </c>
      <c r="F14" s="62">
        <v>69.099999999999994</v>
      </c>
      <c r="G14" s="62">
        <v>76.98</v>
      </c>
    </row>
    <row r="15" spans="2:7" ht="15">
      <c r="B15" s="16" t="s">
        <v>19</v>
      </c>
      <c r="C15" s="63">
        <v>283.10000000000002</v>
      </c>
      <c r="D15" s="63">
        <v>282.8</v>
      </c>
      <c r="E15" s="63">
        <v>260</v>
      </c>
      <c r="F15" s="63">
        <v>260.2</v>
      </c>
      <c r="G15" s="63">
        <v>250.6</v>
      </c>
    </row>
    <row r="16" spans="2:7" ht="15">
      <c r="B16" s="13" t="s">
        <v>20</v>
      </c>
      <c r="C16" s="64"/>
      <c r="D16" s="64"/>
      <c r="E16" s="64"/>
      <c r="F16" s="64"/>
      <c r="G16" s="64"/>
    </row>
    <row r="17" spans="2:9" ht="15">
      <c r="B17" s="15" t="s">
        <v>21</v>
      </c>
      <c r="C17" s="62">
        <v>154.30000000000001</v>
      </c>
      <c r="D17" s="62">
        <v>150.69999999999999</v>
      </c>
      <c r="E17" s="62">
        <v>153.5</v>
      </c>
      <c r="F17" s="62">
        <v>148.1</v>
      </c>
      <c r="G17" s="62">
        <v>149.10729533296438</v>
      </c>
    </row>
    <row r="18" spans="2:9" ht="15">
      <c r="B18" s="15" t="s">
        <v>22</v>
      </c>
      <c r="C18" s="62">
        <v>35.6</v>
      </c>
      <c r="D18" s="62">
        <v>40.6</v>
      </c>
      <c r="E18" s="62">
        <v>38.299999999999997</v>
      </c>
      <c r="F18" s="62">
        <v>36.700000000000003</v>
      </c>
      <c r="G18" s="62">
        <v>34</v>
      </c>
    </row>
    <row r="19" spans="2:9" ht="15">
      <c r="B19" s="15" t="s">
        <v>23</v>
      </c>
      <c r="C19" s="62">
        <v>12.5</v>
      </c>
      <c r="D19" s="62">
        <v>13.4</v>
      </c>
      <c r="E19" s="62">
        <v>12.3</v>
      </c>
      <c r="F19" s="62">
        <v>10.9</v>
      </c>
      <c r="G19" s="62">
        <v>12.4</v>
      </c>
    </row>
    <row r="20" spans="2:9" ht="15">
      <c r="B20" s="15" t="s">
        <v>24</v>
      </c>
      <c r="C20" s="62">
        <v>59.3</v>
      </c>
      <c r="D20" s="62">
        <v>55.6</v>
      </c>
      <c r="E20" s="62">
        <v>50.8</v>
      </c>
      <c r="F20" s="62">
        <v>54.8</v>
      </c>
      <c r="G20" s="62">
        <v>51.6</v>
      </c>
    </row>
    <row r="21" spans="2:9" ht="15">
      <c r="B21" s="15" t="s">
        <v>25</v>
      </c>
      <c r="C21" s="62">
        <v>35.4</v>
      </c>
      <c r="D21" s="62">
        <v>37.5</v>
      </c>
      <c r="E21" s="62">
        <v>36.4</v>
      </c>
      <c r="F21" s="62">
        <v>32.299999999999997</v>
      </c>
      <c r="G21" s="62">
        <v>33.4</v>
      </c>
    </row>
    <row r="22" spans="2:9" ht="15">
      <c r="B22" s="15" t="s">
        <v>26</v>
      </c>
      <c r="C22" s="62">
        <v>21.1</v>
      </c>
      <c r="D22" s="62">
        <v>22.8</v>
      </c>
      <c r="E22" s="62">
        <v>20.7</v>
      </c>
      <c r="F22" s="62">
        <v>20</v>
      </c>
      <c r="G22" s="62">
        <v>23.4</v>
      </c>
    </row>
    <row r="23" spans="2:9" ht="15">
      <c r="B23" s="15" t="s">
        <v>27</v>
      </c>
      <c r="C23" s="62">
        <v>88.7</v>
      </c>
      <c r="D23" s="62">
        <v>102</v>
      </c>
      <c r="E23" s="62">
        <v>101.4</v>
      </c>
      <c r="F23" s="62">
        <v>104.8</v>
      </c>
      <c r="G23" s="62">
        <v>101.1</v>
      </c>
    </row>
    <row r="24" spans="2:9" ht="15">
      <c r="B24" s="15" t="s">
        <v>28</v>
      </c>
      <c r="C24" s="62">
        <v>67.400000000000006</v>
      </c>
      <c r="D24" s="86">
        <v>65.3</v>
      </c>
      <c r="E24" s="62">
        <v>64.099999999999994</v>
      </c>
      <c r="F24" s="62">
        <v>58.4</v>
      </c>
      <c r="G24" s="62">
        <v>56</v>
      </c>
    </row>
    <row r="25" spans="2:9" ht="15.75">
      <c r="B25" s="14" t="s">
        <v>29</v>
      </c>
      <c r="C25" s="48">
        <f>SUM(C5:C24)</f>
        <v>2975.7000000000003</v>
      </c>
      <c r="D25" s="48">
        <f>SUM(D5:D24)</f>
        <v>3101.5</v>
      </c>
      <c r="E25" s="48">
        <f>SUM(E5:E24)</f>
        <v>2958.7000000000007</v>
      </c>
      <c r="F25" s="48">
        <f>SUM(F5:F24)</f>
        <v>2873.2999999999997</v>
      </c>
      <c r="G25" s="48">
        <f>SUM(G5:G24)</f>
        <v>2867.2072953329643</v>
      </c>
    </row>
    <row r="27" spans="2:9">
      <c r="B27" s="105" t="s">
        <v>75</v>
      </c>
      <c r="C27" s="105"/>
      <c r="D27" s="105"/>
      <c r="E27" s="105"/>
      <c r="F27" s="105"/>
      <c r="G27" s="105"/>
      <c r="H27" s="105"/>
      <c r="I27" s="105"/>
    </row>
    <row r="28" spans="2:9">
      <c r="B28" s="105"/>
      <c r="C28" s="105"/>
      <c r="D28" s="105"/>
      <c r="E28" s="105"/>
      <c r="F28" s="105"/>
      <c r="G28" s="105"/>
      <c r="H28" s="105"/>
      <c r="I28" s="105"/>
    </row>
    <row r="29" spans="2:9" ht="15">
      <c r="B29" s="53" t="s">
        <v>69</v>
      </c>
    </row>
  </sheetData>
  <mergeCells count="2">
    <mergeCell ref="B27:I28"/>
    <mergeCell ref="B2:F2"/>
  </mergeCells>
  <hyperlinks>
    <hyperlink ref="B29" r:id="rId1" xr:uid="{00000000-0004-0000-1400-000000000000}"/>
  </hyperlinks>
  <pageMargins left="0.7" right="0.7" top="0.75" bottom="0.75" header="0.3" footer="0.3"/>
  <pageSetup paperSize="9" orientation="landscape" r:id="rId2"/>
  <headerFooter>
    <oddHeader>&amp;R&amp;G</oddHeader>
  </headerFooter>
  <legacyDrawingHF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I32"/>
  <sheetViews>
    <sheetView view="pageLayout" zoomScaleNormal="100" workbookViewId="0">
      <selection activeCell="I15" sqref="I15"/>
    </sheetView>
  </sheetViews>
  <sheetFormatPr defaultRowHeight="15"/>
  <cols>
    <col min="2" max="2" width="32.42578125" customWidth="1"/>
    <col min="3" max="7" width="11.42578125" customWidth="1"/>
  </cols>
  <sheetData>
    <row r="1" spans="2:8">
      <c r="B1" s="2"/>
      <c r="C1" s="2"/>
      <c r="D1" s="2"/>
    </row>
    <row r="2" spans="2:8" ht="18">
      <c r="B2" s="104" t="s">
        <v>76</v>
      </c>
      <c r="C2" s="104"/>
      <c r="D2" s="104"/>
      <c r="E2" s="104"/>
      <c r="F2" s="104"/>
      <c r="G2" s="104"/>
      <c r="H2" s="104"/>
    </row>
    <row r="3" spans="2:8">
      <c r="B3" s="2"/>
      <c r="C3" s="2"/>
      <c r="D3" s="2"/>
    </row>
    <row r="4" spans="2:8">
      <c r="B4" s="11" t="s">
        <v>3</v>
      </c>
      <c r="C4" s="12" t="s">
        <v>4</v>
      </c>
      <c r="D4" s="12" t="s">
        <v>5</v>
      </c>
      <c r="E4" s="12" t="s">
        <v>6</v>
      </c>
      <c r="F4" s="12" t="s">
        <v>7</v>
      </c>
      <c r="G4" s="12" t="s">
        <v>8</v>
      </c>
    </row>
    <row r="5" spans="2:8">
      <c r="B5" s="15" t="s">
        <v>9</v>
      </c>
      <c r="C5" s="62">
        <v>76.265338283396545</v>
      </c>
      <c r="D5" s="62">
        <v>82.948453958382942</v>
      </c>
      <c r="E5" s="62">
        <v>78.716807962112185</v>
      </c>
      <c r="F5" s="62">
        <v>80.31483414986748</v>
      </c>
      <c r="G5" s="62">
        <v>91.962055080700665</v>
      </c>
    </row>
    <row r="6" spans="2:8">
      <c r="B6" s="15" t="s">
        <v>10</v>
      </c>
      <c r="C6" s="62">
        <v>163.84500521603948</v>
      </c>
      <c r="D6" s="62">
        <v>172.38914193508853</v>
      </c>
      <c r="E6" s="62">
        <v>177.50202539581733</v>
      </c>
      <c r="F6" s="62">
        <v>158.18926650028197</v>
      </c>
      <c r="G6" s="62">
        <v>156.80593694017685</v>
      </c>
    </row>
    <row r="7" spans="2:8">
      <c r="B7" s="15" t="s">
        <v>11</v>
      </c>
      <c r="C7" s="62">
        <v>153.34209573880415</v>
      </c>
      <c r="D7" s="62">
        <v>152.90231241151486</v>
      </c>
      <c r="E7" s="62">
        <v>143.71324979805001</v>
      </c>
      <c r="F7" s="62">
        <v>139.34219262889152</v>
      </c>
      <c r="G7" s="62">
        <v>147.86296172302198</v>
      </c>
    </row>
    <row r="8" spans="2:8">
      <c r="B8" s="15" t="s">
        <v>12</v>
      </c>
      <c r="C8" s="62">
        <v>104.91669373329775</v>
      </c>
      <c r="D8" s="62">
        <v>94.889694723557881</v>
      </c>
      <c r="E8" s="62">
        <v>95.464558384930598</v>
      </c>
      <c r="F8" s="62">
        <v>92.774447176004458</v>
      </c>
      <c r="G8" s="62">
        <v>86.784481263695554</v>
      </c>
    </row>
    <row r="9" spans="2:8">
      <c r="B9" s="15" t="s">
        <v>13</v>
      </c>
      <c r="C9" s="62">
        <v>106.64575089291993</v>
      </c>
      <c r="D9" s="62">
        <v>110.9131323548271</v>
      </c>
      <c r="E9" s="62">
        <v>96.083988367191736</v>
      </c>
      <c r="F9" s="62">
        <v>88.296695869659231</v>
      </c>
      <c r="G9" s="62">
        <v>87.188374393493575</v>
      </c>
    </row>
    <row r="10" spans="2:8">
      <c r="B10" s="15" t="s">
        <v>14</v>
      </c>
      <c r="C10" s="62">
        <v>83.624002119213117</v>
      </c>
      <c r="D10" s="62">
        <v>102.69769076645245</v>
      </c>
      <c r="E10" s="62">
        <v>107.720809478704</v>
      </c>
      <c r="F10" s="62">
        <v>97.448706092713664</v>
      </c>
      <c r="G10" s="62">
        <v>102.18550946453892</v>
      </c>
    </row>
    <row r="11" spans="2:8">
      <c r="B11" s="15" t="s">
        <v>15</v>
      </c>
      <c r="C11" s="62">
        <v>88.606485539000872</v>
      </c>
      <c r="D11" s="62">
        <v>101.42589799452544</v>
      </c>
      <c r="E11" s="62">
        <v>96.087027393382002</v>
      </c>
      <c r="F11" s="62">
        <v>86.78271862240976</v>
      </c>
      <c r="G11" s="62">
        <v>76.410770004433189</v>
      </c>
    </row>
    <row r="12" spans="2:8">
      <c r="B12" s="15" t="s">
        <v>16</v>
      </c>
      <c r="C12" s="62">
        <v>148.060564226336</v>
      </c>
      <c r="D12" s="62">
        <v>152.17683568424013</v>
      </c>
      <c r="E12" s="62">
        <v>140.67580122193604</v>
      </c>
      <c r="F12" s="62">
        <v>140.0345866482152</v>
      </c>
      <c r="G12" s="62">
        <v>138.33753345407627</v>
      </c>
    </row>
    <row r="13" spans="2:8">
      <c r="B13" s="15" t="s">
        <v>17</v>
      </c>
      <c r="C13" s="62">
        <v>120.65848808705135</v>
      </c>
      <c r="D13" s="62">
        <v>122.98334927561935</v>
      </c>
      <c r="E13" s="62">
        <v>117.94137742020123</v>
      </c>
      <c r="F13" s="62">
        <v>118.07582351569616</v>
      </c>
      <c r="G13" s="62">
        <v>112.85304267351245</v>
      </c>
    </row>
    <row r="14" spans="2:8">
      <c r="B14" s="15" t="s">
        <v>18</v>
      </c>
      <c r="C14" s="62">
        <v>99.973624651948057</v>
      </c>
      <c r="D14" s="62">
        <v>111.5101322303436</v>
      </c>
      <c r="E14" s="62">
        <v>108.72612853982989</v>
      </c>
      <c r="F14" s="62">
        <v>107.01978549579897</v>
      </c>
      <c r="G14" s="62">
        <v>118.89353946901015</v>
      </c>
    </row>
    <row r="15" spans="2:8">
      <c r="B15" s="16" t="s">
        <v>19</v>
      </c>
      <c r="C15" s="63">
        <v>119.78307881015758</v>
      </c>
      <c r="D15" s="63">
        <v>118.85589017514013</v>
      </c>
      <c r="E15" s="63">
        <v>108.641830865562</v>
      </c>
      <c r="F15" s="63">
        <v>108.29997344527936</v>
      </c>
      <c r="G15" s="63">
        <v>103.96006539610818</v>
      </c>
    </row>
    <row r="16" spans="2:8">
      <c r="B16" s="13" t="s">
        <v>20</v>
      </c>
      <c r="C16" s="64"/>
      <c r="D16" s="64"/>
      <c r="E16" s="64"/>
      <c r="F16" s="64"/>
      <c r="G16" s="64"/>
    </row>
    <row r="17" spans="2:9">
      <c r="B17" s="15" t="s">
        <v>21</v>
      </c>
      <c r="C17" s="62">
        <v>99.260914680000965</v>
      </c>
      <c r="D17" s="62">
        <v>96.054682968554985</v>
      </c>
      <c r="E17" s="62">
        <v>97.128846001740101</v>
      </c>
      <c r="F17" s="62">
        <v>93.057741668944416</v>
      </c>
      <c r="G17" s="62">
        <v>93.345496242551448</v>
      </c>
    </row>
    <row r="18" spans="2:9">
      <c r="B18" s="15" t="s">
        <v>22</v>
      </c>
      <c r="C18" s="62">
        <v>64.320997914987871</v>
      </c>
      <c r="D18" s="62">
        <v>72.786858207256103</v>
      </c>
      <c r="E18" s="62">
        <v>68.263643817060554</v>
      </c>
      <c r="F18" s="62">
        <v>65.156873606317561</v>
      </c>
      <c r="G18" s="62">
        <v>60.244059315592054</v>
      </c>
    </row>
    <row r="19" spans="2:9">
      <c r="B19" s="15" t="s">
        <v>23</v>
      </c>
      <c r="C19" s="62">
        <v>83.952341934530608</v>
      </c>
      <c r="D19" s="62">
        <v>89.102853951113119</v>
      </c>
      <c r="E19" s="62">
        <v>81.13724067416473</v>
      </c>
      <c r="F19" s="62">
        <v>71.488066739685053</v>
      </c>
      <c r="G19" s="62">
        <v>80.539876981833075</v>
      </c>
    </row>
    <row r="20" spans="2:9">
      <c r="B20" s="15" t="s">
        <v>24</v>
      </c>
      <c r="C20" s="62">
        <v>71.787335164535833</v>
      </c>
      <c r="D20" s="62">
        <v>66.789113374519957</v>
      </c>
      <c r="E20" s="62">
        <v>60.707819716896012</v>
      </c>
      <c r="F20" s="62">
        <v>65.175015134161811</v>
      </c>
      <c r="G20" s="62">
        <v>60.925788611128162</v>
      </c>
    </row>
    <row r="21" spans="2:9">
      <c r="B21" s="15" t="s">
        <v>25</v>
      </c>
      <c r="C21" s="62">
        <v>109.05427760782973</v>
      </c>
      <c r="D21" s="62">
        <v>115.43896049524854</v>
      </c>
      <c r="E21" s="62">
        <v>111.55446861457931</v>
      </c>
      <c r="F21" s="62">
        <v>98.732072334234033</v>
      </c>
      <c r="G21" s="62">
        <v>101.45130033837349</v>
      </c>
    </row>
    <row r="22" spans="2:9">
      <c r="B22" s="15" t="s">
        <v>26</v>
      </c>
      <c r="C22" s="62">
        <v>70.346464673405706</v>
      </c>
      <c r="D22" s="62">
        <v>75.558486576769738</v>
      </c>
      <c r="E22" s="62">
        <v>68.377084757855926</v>
      </c>
      <c r="F22" s="62">
        <v>64.52965944472227</v>
      </c>
      <c r="G22" s="62">
        <v>74.942832070407832</v>
      </c>
    </row>
    <row r="23" spans="2:9">
      <c r="B23" s="15" t="s">
        <v>27</v>
      </c>
      <c r="C23" s="62">
        <v>84.485443643827665</v>
      </c>
      <c r="D23" s="62">
        <v>96.669819492805672</v>
      </c>
      <c r="E23" s="62">
        <v>95.102145706991607</v>
      </c>
      <c r="F23" s="62">
        <v>97.610589631296492</v>
      </c>
      <c r="G23" s="62">
        <v>92.586487318123872</v>
      </c>
    </row>
    <row r="24" spans="2:9">
      <c r="B24" s="15" t="s">
        <v>28</v>
      </c>
      <c r="C24" s="62">
        <v>112.11899917990111</v>
      </c>
      <c r="D24" s="62">
        <v>107.99582570499113</v>
      </c>
      <c r="E24" s="62">
        <v>105.45139283029235</v>
      </c>
      <c r="F24" s="62">
        <v>95.710874492560279</v>
      </c>
      <c r="G24" s="62">
        <v>91.455746850492716</v>
      </c>
    </row>
    <row r="25" spans="2:9" ht="15.75">
      <c r="B25" s="14" t="s">
        <v>77</v>
      </c>
      <c r="C25" s="48">
        <v>110.9449792764383</v>
      </c>
      <c r="D25" s="48">
        <v>114.88328410249078</v>
      </c>
      <c r="E25" s="48">
        <v>108.85398610258322</v>
      </c>
      <c r="F25" s="48">
        <v>105.19592370097513</v>
      </c>
      <c r="G25" s="48">
        <v>104.21138368111617</v>
      </c>
    </row>
    <row r="27" spans="2:9">
      <c r="B27" s="55" t="s">
        <v>78</v>
      </c>
      <c r="C27" s="2"/>
      <c r="D27" s="2"/>
    </row>
    <row r="28" spans="2:9" ht="14.45" customHeight="1">
      <c r="B28" s="105" t="s">
        <v>75</v>
      </c>
      <c r="C28" s="105"/>
      <c r="D28" s="105"/>
      <c r="E28" s="105"/>
      <c r="F28" s="105"/>
      <c r="G28" s="105"/>
      <c r="H28" s="105"/>
      <c r="I28" s="105"/>
    </row>
    <row r="29" spans="2:9">
      <c r="B29" s="105"/>
      <c r="C29" s="105"/>
      <c r="D29" s="105"/>
      <c r="E29" s="105"/>
      <c r="F29" s="105"/>
      <c r="G29" s="105"/>
      <c r="H29" s="105"/>
      <c r="I29" s="105"/>
    </row>
    <row r="30" spans="2:9">
      <c r="B30" s="53" t="s">
        <v>69</v>
      </c>
      <c r="C30" s="2"/>
      <c r="D30" s="2"/>
      <c r="E30" s="2"/>
      <c r="F30" s="2"/>
      <c r="G30" s="2"/>
      <c r="H30" s="2"/>
      <c r="I30" s="2"/>
    </row>
    <row r="31" spans="2:9">
      <c r="B31" s="42"/>
      <c r="C31" s="42"/>
      <c r="D31" s="42"/>
    </row>
    <row r="32" spans="2:9">
      <c r="B32" s="2"/>
      <c r="C32" s="2"/>
      <c r="D32" s="2"/>
    </row>
  </sheetData>
  <mergeCells count="2">
    <mergeCell ref="B28:I29"/>
    <mergeCell ref="B2:H2"/>
  </mergeCells>
  <hyperlinks>
    <hyperlink ref="B30" r:id="rId1" xr:uid="{00000000-0004-0000-1500-000000000000}"/>
  </hyperlinks>
  <pageMargins left="0.7" right="0.7" top="0.75" bottom="0.75" header="0.3" footer="0.3"/>
  <pageSetup paperSize="9" orientation="landscape" r:id="rId2"/>
  <headerFooter>
    <oddHeader>&amp;R&amp;G</oddHeader>
  </headerFooter>
  <legacyDrawingHF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J31"/>
  <sheetViews>
    <sheetView view="pageLayout" zoomScaleNormal="100" workbookViewId="0">
      <selection activeCell="C22" sqref="C22"/>
    </sheetView>
  </sheetViews>
  <sheetFormatPr defaultColWidth="9.140625" defaultRowHeight="14.25"/>
  <cols>
    <col min="1" max="1" width="9.140625" style="2"/>
    <col min="2" max="2" width="31.42578125" style="2" customWidth="1"/>
    <col min="3" max="10" width="10" style="2" customWidth="1"/>
    <col min="11" max="11" width="11.42578125" style="2" customWidth="1"/>
    <col min="12" max="16384" width="9.140625" style="2"/>
  </cols>
  <sheetData>
    <row r="2" spans="2:8" ht="18">
      <c r="B2" s="106" t="s">
        <v>79</v>
      </c>
      <c r="C2" s="106"/>
      <c r="D2" s="106"/>
      <c r="E2" s="106"/>
      <c r="F2" s="106"/>
      <c r="G2" s="106"/>
      <c r="H2" s="106"/>
    </row>
    <row r="4" spans="2:8" ht="15">
      <c r="B4" s="11" t="s">
        <v>3</v>
      </c>
      <c r="C4" s="12" t="s">
        <v>4</v>
      </c>
      <c r="D4" s="12" t="s">
        <v>5</v>
      </c>
      <c r="E4" s="12" t="s">
        <v>6</v>
      </c>
      <c r="F4" s="12" t="s">
        <v>7</v>
      </c>
      <c r="G4" s="12" t="s">
        <v>8</v>
      </c>
    </row>
    <row r="5" spans="2:8" ht="15">
      <c r="B5" s="15" t="s">
        <v>9</v>
      </c>
      <c r="C5" s="62">
        <v>182.26666666666665</v>
      </c>
      <c r="D5" s="62">
        <v>182.1</v>
      </c>
      <c r="E5" s="62">
        <v>182</v>
      </c>
      <c r="F5" s="62">
        <v>186.5</v>
      </c>
      <c r="G5" s="62">
        <v>194.8</v>
      </c>
    </row>
    <row r="6" spans="2:8" ht="15">
      <c r="B6" s="15" t="s">
        <v>10</v>
      </c>
      <c r="C6" s="62">
        <v>232.93333333333331</v>
      </c>
      <c r="D6" s="62">
        <v>242</v>
      </c>
      <c r="E6" s="62">
        <v>251.70000000000002</v>
      </c>
      <c r="F6" s="62">
        <v>249.7</v>
      </c>
      <c r="G6" s="62">
        <v>243.02</v>
      </c>
    </row>
    <row r="7" spans="2:8" ht="15">
      <c r="B7" s="15" t="s">
        <v>11</v>
      </c>
      <c r="C7" s="62">
        <v>16.966666666666665</v>
      </c>
      <c r="D7" s="62">
        <v>16.600000000000001</v>
      </c>
      <c r="E7" s="62">
        <v>15.866666666666665</v>
      </c>
      <c r="F7" s="62">
        <v>15.5</v>
      </c>
      <c r="G7" s="62">
        <v>15.4</v>
      </c>
    </row>
    <row r="8" spans="2:8" ht="15">
      <c r="B8" s="15" t="s">
        <v>12</v>
      </c>
      <c r="C8" s="62">
        <v>134.70000000000002</v>
      </c>
      <c r="D8" s="62">
        <v>129.80000000000001</v>
      </c>
      <c r="E8" s="62">
        <v>123.10000000000001</v>
      </c>
      <c r="F8" s="62">
        <v>118.6</v>
      </c>
      <c r="G8" s="62">
        <v>115.7</v>
      </c>
    </row>
    <row r="9" spans="2:8" ht="15">
      <c r="B9" s="15" t="s">
        <v>13</v>
      </c>
      <c r="C9" s="62">
        <v>411.06666666666666</v>
      </c>
      <c r="D9" s="62">
        <v>404.8</v>
      </c>
      <c r="E9" s="62">
        <v>392.06666666666661</v>
      </c>
      <c r="F9" s="62">
        <v>371.3</v>
      </c>
      <c r="G9" s="62">
        <v>342.3</v>
      </c>
    </row>
    <row r="10" spans="2:8" ht="15">
      <c r="B10" s="15" t="s">
        <v>14</v>
      </c>
      <c r="C10" s="62">
        <v>116.7</v>
      </c>
      <c r="D10" s="62">
        <v>112.9</v>
      </c>
      <c r="E10" s="62">
        <v>107.10000000000001</v>
      </c>
      <c r="F10" s="62">
        <v>112.8</v>
      </c>
      <c r="G10" s="62">
        <v>113.3</v>
      </c>
    </row>
    <row r="11" spans="2:8" ht="15">
      <c r="B11" s="15" t="s">
        <v>15</v>
      </c>
      <c r="C11" s="62">
        <v>101.56666666666668</v>
      </c>
      <c r="D11" s="62">
        <v>105.2</v>
      </c>
      <c r="E11" s="62">
        <v>109.76666666666667</v>
      </c>
      <c r="F11" s="62">
        <v>109.9</v>
      </c>
      <c r="G11" s="62">
        <v>101.1</v>
      </c>
    </row>
    <row r="12" spans="2:8" ht="15">
      <c r="B12" s="15" t="s">
        <v>16</v>
      </c>
      <c r="C12" s="62">
        <v>603</v>
      </c>
      <c r="D12" s="62">
        <v>598.29999999999995</v>
      </c>
      <c r="E12" s="62">
        <v>591.9</v>
      </c>
      <c r="F12" s="62">
        <v>584.29999999999995</v>
      </c>
      <c r="G12" s="62">
        <v>571.1</v>
      </c>
    </row>
    <row r="13" spans="2:8" ht="15">
      <c r="B13" s="15" t="s">
        <v>17</v>
      </c>
      <c r="C13" s="62">
        <v>426.13333333333338</v>
      </c>
      <c r="D13" s="62">
        <v>420.5</v>
      </c>
      <c r="E13" s="62">
        <v>415.16666666666669</v>
      </c>
      <c r="F13" s="62">
        <v>414.3</v>
      </c>
      <c r="G13" s="62">
        <v>404.9</v>
      </c>
    </row>
    <row r="14" spans="2:8" ht="15">
      <c r="B14" s="15" t="s">
        <v>18</v>
      </c>
      <c r="C14" s="62">
        <v>65.433333333333337</v>
      </c>
      <c r="D14" s="62">
        <v>66.5</v>
      </c>
      <c r="E14" s="62">
        <v>68.100000000000009</v>
      </c>
      <c r="F14" s="62">
        <v>70</v>
      </c>
      <c r="G14" s="62">
        <v>71.959999999999994</v>
      </c>
    </row>
    <row r="15" spans="2:8" ht="15">
      <c r="B15" s="16" t="s">
        <v>19</v>
      </c>
      <c r="C15" s="63">
        <v>290.53333333333336</v>
      </c>
      <c r="D15" s="63">
        <v>285.2</v>
      </c>
      <c r="E15" s="63">
        <v>275.3</v>
      </c>
      <c r="F15" s="63">
        <v>267.7</v>
      </c>
      <c r="G15" s="63">
        <v>256.89999999999998</v>
      </c>
    </row>
    <row r="16" spans="2:8" ht="15">
      <c r="B16" s="13" t="s">
        <v>20</v>
      </c>
      <c r="C16" s="64"/>
      <c r="D16" s="64"/>
      <c r="E16" s="64"/>
      <c r="F16" s="64"/>
      <c r="G16" s="64"/>
    </row>
    <row r="17" spans="2:10" ht="15">
      <c r="B17" s="15" t="s">
        <v>21</v>
      </c>
      <c r="C17" s="62">
        <v>166.96666666666667</v>
      </c>
      <c r="D17" s="62">
        <v>157.6</v>
      </c>
      <c r="E17" s="62">
        <v>152.83333333333334</v>
      </c>
      <c r="F17" s="62">
        <v>150.80000000000001</v>
      </c>
      <c r="G17" s="62">
        <v>150.30000000000001</v>
      </c>
    </row>
    <row r="18" spans="2:10" ht="15">
      <c r="B18" s="15" t="s">
        <v>22</v>
      </c>
      <c r="C18" s="62">
        <v>36.033333333333331</v>
      </c>
      <c r="D18" s="62">
        <v>37.200000000000003</v>
      </c>
      <c r="E18" s="62">
        <v>38.166666666666664</v>
      </c>
      <c r="F18" s="62">
        <v>38.5</v>
      </c>
      <c r="G18" s="62">
        <v>36.299999999999997</v>
      </c>
    </row>
    <row r="19" spans="2:10" ht="15">
      <c r="B19" s="15" t="s">
        <v>23</v>
      </c>
      <c r="C19" s="62">
        <v>13.533333333333333</v>
      </c>
      <c r="D19" s="62">
        <v>13</v>
      </c>
      <c r="E19" s="62">
        <v>12.733333333333334</v>
      </c>
      <c r="F19" s="62">
        <v>12.2</v>
      </c>
      <c r="G19" s="62">
        <v>11.9</v>
      </c>
    </row>
    <row r="20" spans="2:10" ht="15">
      <c r="B20" s="15" t="s">
        <v>24</v>
      </c>
      <c r="C20" s="62">
        <v>63.066666666666663</v>
      </c>
      <c r="D20" s="62">
        <v>60.3</v>
      </c>
      <c r="E20" s="62">
        <v>55.233333333333327</v>
      </c>
      <c r="F20" s="62">
        <v>53.7</v>
      </c>
      <c r="G20" s="62">
        <v>52.4</v>
      </c>
    </row>
    <row r="21" spans="2:10" ht="15">
      <c r="B21" s="15" t="s">
        <v>25</v>
      </c>
      <c r="C21" s="62">
        <v>32.966666666666669</v>
      </c>
      <c r="D21" s="62">
        <v>35</v>
      </c>
      <c r="E21" s="62">
        <v>36.433333333333337</v>
      </c>
      <c r="F21" s="62">
        <v>35</v>
      </c>
      <c r="G21" s="62">
        <v>34</v>
      </c>
    </row>
    <row r="22" spans="2:10" ht="15">
      <c r="B22" s="15" t="s">
        <v>26</v>
      </c>
      <c r="C22" s="86">
        <v>23.633333333333336</v>
      </c>
      <c r="D22" s="86">
        <v>23</v>
      </c>
      <c r="E22" s="86">
        <v>21.533333333333335</v>
      </c>
      <c r="F22" s="86">
        <v>21.2</v>
      </c>
      <c r="G22" s="62">
        <v>21.4</v>
      </c>
    </row>
    <row r="23" spans="2:10" ht="15">
      <c r="B23" s="15" t="s">
        <v>27</v>
      </c>
      <c r="C23" s="86">
        <v>91.966666666666654</v>
      </c>
      <c r="D23" s="86">
        <v>94.5</v>
      </c>
      <c r="E23" s="86">
        <v>97.366666666666674</v>
      </c>
      <c r="F23" s="86">
        <v>102.7</v>
      </c>
      <c r="G23" s="62">
        <v>102.4</v>
      </c>
    </row>
    <row r="24" spans="2:10" ht="15">
      <c r="B24" s="15" t="s">
        <v>28</v>
      </c>
      <c r="C24" s="86">
        <v>67.933333333333323</v>
      </c>
      <c r="D24" s="86">
        <v>66.400000000000006</v>
      </c>
      <c r="E24" s="86">
        <v>65.599999999999994</v>
      </c>
      <c r="F24" s="86">
        <v>62.6</v>
      </c>
      <c r="G24" s="62">
        <v>59.5</v>
      </c>
    </row>
    <row r="25" spans="2:10" ht="15.75">
      <c r="B25" s="14" t="s">
        <v>29</v>
      </c>
      <c r="C25" s="48">
        <f>SUM(C5:C15,C17:C24)</f>
        <v>3077.3999999999996</v>
      </c>
      <c r="D25" s="48">
        <f>SUM(D5:D15,D17:D24)</f>
        <v>3050.8999999999996</v>
      </c>
      <c r="E25" s="48">
        <f>SUM(E5:E15,E17:E24)</f>
        <v>3011.9666666666662</v>
      </c>
      <c r="F25" s="48">
        <f>SUM(F5:F15,F17:F24)</f>
        <v>2977.2999999999993</v>
      </c>
      <c r="G25" s="48">
        <f>SUM(G5:G15,G17:G24)</f>
        <v>2898.6800000000007</v>
      </c>
    </row>
    <row r="27" spans="2:10">
      <c r="B27" s="105" t="s">
        <v>75</v>
      </c>
      <c r="C27" s="105"/>
      <c r="D27" s="105"/>
      <c r="E27" s="105"/>
      <c r="F27" s="105"/>
      <c r="G27" s="105"/>
      <c r="H27" s="105"/>
      <c r="I27" s="105"/>
      <c r="J27" s="105"/>
    </row>
    <row r="28" spans="2:10">
      <c r="B28" s="105"/>
      <c r="C28" s="105"/>
      <c r="D28" s="105"/>
      <c r="E28" s="105"/>
      <c r="F28" s="105"/>
      <c r="G28" s="105"/>
      <c r="H28" s="105"/>
      <c r="I28" s="105"/>
      <c r="J28" s="105"/>
    </row>
    <row r="29" spans="2:10" ht="15">
      <c r="B29" s="53" t="s">
        <v>69</v>
      </c>
    </row>
    <row r="30" spans="2:10">
      <c r="B30" s="42"/>
      <c r="C30" s="42"/>
      <c r="D30" s="42"/>
    </row>
    <row r="31" spans="2:10">
      <c r="B31" s="42"/>
      <c r="C31" s="42"/>
      <c r="D31" s="42"/>
    </row>
  </sheetData>
  <mergeCells count="2">
    <mergeCell ref="B27:J28"/>
    <mergeCell ref="B2:H2"/>
  </mergeCells>
  <hyperlinks>
    <hyperlink ref="B29" r:id="rId1" xr:uid="{00000000-0004-0000-1600-000000000000}"/>
  </hyperlinks>
  <pageMargins left="0.7" right="0.7" top="0.75" bottom="0.75" header="0.3" footer="0.3"/>
  <pageSetup paperSize="9" orientation="landscape" r:id="rId2"/>
  <headerFooter>
    <oddHeader>&amp;R&amp;G</oddHeader>
  </headerFooter>
  <legacyDrawingHF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I32"/>
  <sheetViews>
    <sheetView showWhiteSpace="0" view="pageLayout" zoomScaleNormal="100" workbookViewId="0">
      <selection activeCell="I13" sqref="I13"/>
    </sheetView>
  </sheetViews>
  <sheetFormatPr defaultRowHeight="15"/>
  <cols>
    <col min="2" max="2" width="33.85546875" customWidth="1"/>
    <col min="3" max="7" width="11.42578125" customWidth="1"/>
  </cols>
  <sheetData>
    <row r="1" spans="2:7">
      <c r="B1" s="2"/>
      <c r="C1" s="2"/>
      <c r="D1" s="2"/>
    </row>
    <row r="2" spans="2:7" ht="18">
      <c r="B2" s="17" t="s">
        <v>80</v>
      </c>
      <c r="C2" s="2"/>
      <c r="D2" s="2"/>
    </row>
    <row r="3" spans="2:7">
      <c r="B3" s="2"/>
      <c r="C3" s="2"/>
      <c r="D3" s="2"/>
    </row>
    <row r="4" spans="2:7">
      <c r="B4" s="11" t="s">
        <v>3</v>
      </c>
      <c r="C4" s="12" t="s">
        <v>4</v>
      </c>
      <c r="D4" s="12" t="s">
        <v>5</v>
      </c>
      <c r="E4" s="12" t="s">
        <v>6</v>
      </c>
      <c r="F4" s="12" t="s">
        <v>7</v>
      </c>
      <c r="G4" s="12" t="s">
        <v>8</v>
      </c>
    </row>
    <row r="5" spans="2:7">
      <c r="B5" s="15" t="s">
        <v>9</v>
      </c>
      <c r="C5" s="62">
        <v>80.165103755019658</v>
      </c>
      <c r="D5" s="62">
        <v>79.290884335021175</v>
      </c>
      <c r="E5" s="62">
        <v>78.673580719958366</v>
      </c>
      <c r="F5" s="62">
        <v>80.100088604012228</v>
      </c>
      <c r="G5" s="62">
        <v>83.205798094382203</v>
      </c>
    </row>
    <row r="6" spans="2:7">
      <c r="B6" s="15" t="s">
        <v>10</v>
      </c>
      <c r="C6" s="62">
        <v>158.82215237199111</v>
      </c>
      <c r="D6" s="62">
        <v>164.76371385581132</v>
      </c>
      <c r="E6" s="62">
        <v>170.7846322329022</v>
      </c>
      <c r="F6" s="62">
        <v>168.65866714398129</v>
      </c>
      <c r="G6" s="62">
        <v>163.35996396965652</v>
      </c>
    </row>
    <row r="7" spans="2:7">
      <c r="B7" s="15" t="s">
        <v>11</v>
      </c>
      <c r="C7" s="62">
        <v>161.59653567505444</v>
      </c>
      <c r="D7" s="62">
        <v>156.67767815007079</v>
      </c>
      <c r="E7" s="62">
        <v>149.03596275353334</v>
      </c>
      <c r="F7" s="62">
        <v>144.95328763408179</v>
      </c>
      <c r="G7" s="62">
        <v>143.21318305248673</v>
      </c>
    </row>
    <row r="8" spans="2:7">
      <c r="B8" s="15" t="s">
        <v>12</v>
      </c>
      <c r="C8" s="62">
        <v>108.29332295689815</v>
      </c>
      <c r="D8" s="62">
        <v>103.67577756833177</v>
      </c>
      <c r="E8" s="62">
        <v>97.930726143207991</v>
      </c>
      <c r="F8" s="62">
        <v>93.962847438720146</v>
      </c>
      <c r="G8" s="62">
        <v>91.198587486008861</v>
      </c>
    </row>
    <row r="9" spans="2:7">
      <c r="B9" s="15" t="s">
        <v>13</v>
      </c>
      <c r="C9" s="62">
        <v>110.34108566251268</v>
      </c>
      <c r="D9" s="62">
        <v>107.92700956065869</v>
      </c>
      <c r="E9" s="62">
        <v>103.80636274225309</v>
      </c>
      <c r="F9" s="62">
        <v>97.835163164441866</v>
      </c>
      <c r="G9" s="62">
        <v>89.839194927431819</v>
      </c>
    </row>
    <row r="10" spans="2:7">
      <c r="B10" s="15" t="s">
        <v>14</v>
      </c>
      <c r="C10" s="62">
        <v>107.71436034560897</v>
      </c>
      <c r="D10" s="62">
        <v>103.3384071972592</v>
      </c>
      <c r="E10" s="62">
        <v>97.357794895942618</v>
      </c>
      <c r="F10" s="62">
        <v>101.96859041983397</v>
      </c>
      <c r="G10" s="62">
        <v>102.00544689279523</v>
      </c>
    </row>
    <row r="11" spans="2:7">
      <c r="B11" s="15" t="s">
        <v>15</v>
      </c>
      <c r="C11" s="62">
        <v>89.015483494011107</v>
      </c>
      <c r="D11" s="62">
        <v>91.824479079381049</v>
      </c>
      <c r="E11" s="62">
        <v>94.171006311430645</v>
      </c>
      <c r="F11" s="62">
        <v>93.87225173821686</v>
      </c>
      <c r="G11" s="62">
        <v>86.025933713231566</v>
      </c>
    </row>
    <row r="12" spans="2:7">
      <c r="B12" s="15" t="s">
        <v>16</v>
      </c>
      <c r="C12" s="62">
        <v>150.86265668888242</v>
      </c>
      <c r="D12" s="62">
        <v>148.40652125489953</v>
      </c>
      <c r="E12" s="62">
        <v>145.9782726915567</v>
      </c>
      <c r="F12" s="62">
        <v>143.77474780979114</v>
      </c>
      <c r="G12" s="62">
        <v>137.71058977797273</v>
      </c>
    </row>
    <row r="13" spans="2:7">
      <c r="B13" s="15" t="s">
        <v>17</v>
      </c>
      <c r="C13" s="62">
        <v>124.22470095070184</v>
      </c>
      <c r="D13" s="62">
        <v>122.25649732954595</v>
      </c>
      <c r="E13" s="62">
        <v>119.83682948022567</v>
      </c>
      <c r="F13" s="62">
        <v>118.96598658208396</v>
      </c>
      <c r="G13" s="62">
        <v>115.72545771433502</v>
      </c>
    </row>
    <row r="14" spans="2:7">
      <c r="B14" s="15" t="s">
        <v>18</v>
      </c>
      <c r="C14" s="62">
        <v>103.34293059071831</v>
      </c>
      <c r="D14" s="62">
        <v>104.14921058030687</v>
      </c>
      <c r="E14" s="62">
        <v>106.07807096794295</v>
      </c>
      <c r="F14" s="62">
        <v>108.41367561079491</v>
      </c>
      <c r="G14" s="62">
        <v>111.14028449194556</v>
      </c>
    </row>
    <row r="15" spans="2:7">
      <c r="B15" s="16" t="s">
        <v>19</v>
      </c>
      <c r="C15" s="63">
        <v>122.92821322375291</v>
      </c>
      <c r="D15" s="63">
        <v>119.86456816813988</v>
      </c>
      <c r="E15" s="63">
        <v>115.03498475880468</v>
      </c>
      <c r="F15" s="63">
        <v>111.42160988201879</v>
      </c>
      <c r="G15" s="63">
        <v>106.57358659321703</v>
      </c>
    </row>
    <row r="16" spans="2:7">
      <c r="B16" s="13" t="s">
        <v>20</v>
      </c>
      <c r="C16" s="64"/>
      <c r="D16" s="64"/>
      <c r="E16" s="64"/>
      <c r="F16" s="64"/>
      <c r="G16" s="64"/>
    </row>
    <row r="17" spans="2:9">
      <c r="B17" s="15" t="s">
        <v>21</v>
      </c>
      <c r="C17" s="62">
        <v>107.40935874532832</v>
      </c>
      <c r="D17" s="62">
        <v>100.45267442497854</v>
      </c>
      <c r="E17" s="62">
        <v>96.707005193914952</v>
      </c>
      <c r="F17" s="62">
        <v>94.754270382692894</v>
      </c>
      <c r="G17" s="62">
        <v>94.092163994566093</v>
      </c>
    </row>
    <row r="18" spans="2:9">
      <c r="B18" s="15" t="s">
        <v>22</v>
      </c>
      <c r="C18" s="62">
        <v>65.103931410207764</v>
      </c>
      <c r="D18" s="62">
        <v>66.691407027338101</v>
      </c>
      <c r="E18" s="62">
        <v>68.025998407775745</v>
      </c>
      <c r="F18" s="62">
        <v>68.352578578834482</v>
      </c>
      <c r="G18" s="62">
        <v>64.319392739882105</v>
      </c>
    </row>
    <row r="19" spans="2:9">
      <c r="B19" s="15" t="s">
        <v>23</v>
      </c>
      <c r="C19" s="62">
        <v>90.892402201118458</v>
      </c>
      <c r="D19" s="62">
        <v>86.443067266005258</v>
      </c>
      <c r="E19" s="62">
        <v>83.995734248051292</v>
      </c>
      <c r="F19" s="62">
        <v>80.014166442583274</v>
      </c>
      <c r="G19" s="62">
        <v>77.292301297081735</v>
      </c>
    </row>
    <row r="20" spans="2:9">
      <c r="B20" s="15" t="s">
        <v>24</v>
      </c>
      <c r="C20" s="62">
        <v>76.347182760709288</v>
      </c>
      <c r="D20" s="62">
        <v>72.434955692150226</v>
      </c>
      <c r="E20" s="62">
        <v>66.005811857543762</v>
      </c>
      <c r="F20" s="62">
        <v>63.866757531103836</v>
      </c>
      <c r="G20" s="62">
        <v>61.870374481068133</v>
      </c>
    </row>
    <row r="21" spans="2:9">
      <c r="B21" s="15" t="s">
        <v>25</v>
      </c>
      <c r="C21" s="62">
        <v>101.55807961783766</v>
      </c>
      <c r="D21" s="62">
        <v>107.74302979556529</v>
      </c>
      <c r="E21" s="62">
        <v>111.65662472136923</v>
      </c>
      <c r="F21" s="62">
        <v>106.98521769963442</v>
      </c>
      <c r="G21" s="62">
        <v>103.27377878756583</v>
      </c>
    </row>
    <row r="22" spans="2:9">
      <c r="B22" s="15" t="s">
        <v>26</v>
      </c>
      <c r="C22" s="62">
        <v>78.792485708443365</v>
      </c>
      <c r="D22" s="86">
        <v>76.221280318671234</v>
      </c>
      <c r="E22" s="86">
        <v>71.129785432487822</v>
      </c>
      <c r="F22" s="86">
        <v>68.401439011405614</v>
      </c>
      <c r="G22" s="62">
        <v>68.53746180797981</v>
      </c>
    </row>
    <row r="23" spans="2:9">
      <c r="B23" s="15" t="s">
        <v>27</v>
      </c>
      <c r="C23" s="62">
        <v>87.596895533002808</v>
      </c>
      <c r="D23" s="62">
        <v>89.561744530099375</v>
      </c>
      <c r="E23" s="62">
        <v>91.31931874100016</v>
      </c>
      <c r="F23" s="62">
        <v>95.654652243646467</v>
      </c>
      <c r="G23" s="62">
        <v>93.777015839524083</v>
      </c>
    </row>
    <row r="24" spans="2:9">
      <c r="B24" s="15" t="s">
        <v>28</v>
      </c>
      <c r="C24" s="62">
        <v>113.00619205174995</v>
      </c>
      <c r="D24" s="62">
        <v>109.81505094657598</v>
      </c>
      <c r="E24" s="62">
        <v>107.91905412897313</v>
      </c>
      <c r="F24" s="62">
        <v>102.59419080880605</v>
      </c>
      <c r="G24" s="62">
        <v>97.171731028648509</v>
      </c>
    </row>
    <row r="25" spans="2:9" ht="15.75">
      <c r="B25" s="14" t="s">
        <v>77</v>
      </c>
      <c r="C25" s="48">
        <v>114.73672723235246</v>
      </c>
      <c r="D25" s="48">
        <v>113.00899934492635</v>
      </c>
      <c r="E25" s="48">
        <v>110.81372821670912</v>
      </c>
      <c r="F25" s="48">
        <v>109.00352334768849</v>
      </c>
      <c r="G25" s="48">
        <v>105.35528914859934</v>
      </c>
    </row>
    <row r="27" spans="2:9">
      <c r="B27" s="55" t="s">
        <v>78</v>
      </c>
      <c r="C27" s="2"/>
      <c r="D27" s="2"/>
    </row>
    <row r="28" spans="2:9">
      <c r="B28" s="105" t="s">
        <v>75</v>
      </c>
      <c r="C28" s="105"/>
      <c r="D28" s="105"/>
      <c r="E28" s="105"/>
      <c r="F28" s="105"/>
      <c r="G28" s="105"/>
      <c r="H28" s="105"/>
      <c r="I28" s="105"/>
    </row>
    <row r="29" spans="2:9">
      <c r="B29" s="105"/>
      <c r="C29" s="105"/>
      <c r="D29" s="105"/>
      <c r="E29" s="105"/>
      <c r="F29" s="105"/>
      <c r="G29" s="105"/>
      <c r="H29" s="105"/>
      <c r="I29" s="105"/>
    </row>
    <row r="30" spans="2:9">
      <c r="B30" s="53" t="s">
        <v>69</v>
      </c>
      <c r="C30" s="2"/>
      <c r="D30" s="2"/>
      <c r="E30" s="2"/>
      <c r="F30" s="2"/>
      <c r="G30" s="2"/>
      <c r="H30" s="2"/>
      <c r="I30" s="2"/>
    </row>
    <row r="31" spans="2:9">
      <c r="B31" s="42"/>
      <c r="C31" s="42"/>
      <c r="D31" s="42"/>
    </row>
    <row r="32" spans="2:9">
      <c r="B32" s="2"/>
      <c r="C32" s="2"/>
      <c r="D32" s="2"/>
    </row>
  </sheetData>
  <mergeCells count="1">
    <mergeCell ref="B28:I29"/>
  </mergeCells>
  <hyperlinks>
    <hyperlink ref="B30" r:id="rId1" xr:uid="{00000000-0004-0000-1700-000000000000}"/>
  </hyperlinks>
  <pageMargins left="0.7" right="0.7" top="0.75" bottom="0.75" header="0.3" footer="0.3"/>
  <pageSetup paperSize="9" orientation="landscape" r:id="rId2"/>
  <headerFooter>
    <oddHeader>&amp;R&amp;G</oddHeader>
  </headerFooter>
  <legacyDrawingHF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I30"/>
  <sheetViews>
    <sheetView view="pageLayout" zoomScaleNormal="100" workbookViewId="0">
      <selection activeCell="I24" sqref="I24"/>
    </sheetView>
  </sheetViews>
  <sheetFormatPr defaultColWidth="9.140625" defaultRowHeight="14.25"/>
  <cols>
    <col min="1" max="1" width="9.140625" style="2"/>
    <col min="2" max="2" width="31.28515625" style="2" customWidth="1"/>
    <col min="3" max="4" width="12.5703125" style="61" customWidth="1"/>
    <col min="5" max="7" width="12.5703125" style="2" customWidth="1"/>
    <col min="8" max="8" width="13.28515625" style="2" bestFit="1" customWidth="1"/>
    <col min="9" max="16384" width="9.140625" style="2"/>
  </cols>
  <sheetData>
    <row r="2" spans="2:9" ht="18">
      <c r="B2" s="104" t="s">
        <v>81</v>
      </c>
      <c r="C2" s="104"/>
      <c r="D2" s="104"/>
      <c r="E2" s="104"/>
      <c r="F2" s="104"/>
      <c r="G2" s="104"/>
      <c r="H2" s="104"/>
      <c r="I2" s="104"/>
    </row>
    <row r="4" spans="2:9" ht="15">
      <c r="B4" s="11" t="s">
        <v>3</v>
      </c>
      <c r="C4" s="12" t="s">
        <v>4</v>
      </c>
      <c r="D4" s="12" t="s">
        <v>5</v>
      </c>
      <c r="E4" s="12" t="s">
        <v>6</v>
      </c>
      <c r="F4" s="12" t="s">
        <v>7</v>
      </c>
      <c r="G4" s="12" t="s">
        <v>8</v>
      </c>
    </row>
    <row r="5" spans="2:9" ht="15">
      <c r="B5" s="15" t="s">
        <v>9</v>
      </c>
      <c r="C5" s="39">
        <v>6.805555555555556E-3</v>
      </c>
      <c r="D5" s="39">
        <v>1.0127314814814815E-2</v>
      </c>
      <c r="E5" s="39">
        <v>6.3425925925925924E-3</v>
      </c>
      <c r="F5" s="39">
        <v>4.7569444444444439E-3</v>
      </c>
      <c r="G5" s="39">
        <v>1.0601851851851852E-2</v>
      </c>
    </row>
    <row r="6" spans="2:9" ht="15">
      <c r="B6" s="15" t="s">
        <v>10</v>
      </c>
      <c r="C6" s="39">
        <v>1.1307870370370371E-2</v>
      </c>
      <c r="D6" s="39">
        <v>3.0914351851851849E-2</v>
      </c>
      <c r="E6" s="39">
        <v>1.6153793093974491E-2</v>
      </c>
      <c r="F6" s="39">
        <v>9.5648148148148149E-2</v>
      </c>
      <c r="G6" s="39">
        <v>5.7761678857944802E-2</v>
      </c>
    </row>
    <row r="7" spans="2:9" ht="15">
      <c r="B7" s="15" t="s">
        <v>11</v>
      </c>
      <c r="C7" s="39">
        <v>2.6284722222222223E-2</v>
      </c>
      <c r="D7" s="39">
        <v>1.2499999999999999E-2</v>
      </c>
      <c r="E7" s="39">
        <v>7.8703703703703696E-3</v>
      </c>
      <c r="F7" s="39">
        <v>7.766203703703704E-3</v>
      </c>
      <c r="G7" s="39">
        <v>6.2152777777777779E-3</v>
      </c>
    </row>
    <row r="8" spans="2:9" ht="15">
      <c r="B8" s="15" t="s">
        <v>12</v>
      </c>
      <c r="C8" s="39">
        <v>1.1851851851851851E-2</v>
      </c>
      <c r="D8" s="39">
        <v>7.7662037037037031E-3</v>
      </c>
      <c r="E8" s="39">
        <v>3.6458333333333334E-3</v>
      </c>
      <c r="F8" s="39">
        <v>3.7615740740740743E-3</v>
      </c>
      <c r="G8" s="39">
        <v>5.185185185185185E-3</v>
      </c>
    </row>
    <row r="9" spans="2:9" ht="15">
      <c r="B9" s="15" t="s">
        <v>13</v>
      </c>
      <c r="C9" s="39">
        <v>8.7847222222222233E-3</v>
      </c>
      <c r="D9" s="39">
        <v>6.3657407407407404E-3</v>
      </c>
      <c r="E9" s="39">
        <v>4.6296296296296294E-3</v>
      </c>
      <c r="F9" s="39">
        <v>3.1712962962962962E-3</v>
      </c>
      <c r="G9" s="39">
        <v>3.9467592592592592E-3</v>
      </c>
    </row>
    <row r="10" spans="2:9" ht="15">
      <c r="B10" s="15" t="s">
        <v>14</v>
      </c>
      <c r="C10" s="39">
        <v>9.4907407407407406E-3</v>
      </c>
      <c r="D10" s="39">
        <v>6.0416666666666657E-3</v>
      </c>
      <c r="E10" s="39">
        <v>6.4583333333333333E-3</v>
      </c>
      <c r="F10" s="39">
        <v>1.023148148148148E-2</v>
      </c>
      <c r="G10" s="39">
        <v>4.8078703703703707E-2</v>
      </c>
    </row>
    <row r="11" spans="2:9" ht="15">
      <c r="B11" s="15" t="s">
        <v>15</v>
      </c>
      <c r="C11" s="39">
        <v>6.5046296296296293E-3</v>
      </c>
      <c r="D11" s="39">
        <v>6.1111111111111116E-2</v>
      </c>
      <c r="E11" s="39">
        <v>5.6631944444444443E-2</v>
      </c>
      <c r="F11" s="39">
        <v>9.8495370370370358E-2</v>
      </c>
      <c r="G11" s="39">
        <v>3.483796296296296E-3</v>
      </c>
    </row>
    <row r="12" spans="2:9" ht="15">
      <c r="B12" s="15" t="s">
        <v>16</v>
      </c>
      <c r="C12" s="39">
        <v>7.6736111111111102E-3</v>
      </c>
      <c r="D12" s="39">
        <v>1.3819444444444443E-2</v>
      </c>
      <c r="E12" s="39">
        <v>1.1759259259259261E-2</v>
      </c>
      <c r="F12" s="39">
        <v>6.6550925925925927E-3</v>
      </c>
      <c r="G12" s="39">
        <v>7.7777777777777776E-3</v>
      </c>
    </row>
    <row r="13" spans="2:9" ht="15">
      <c r="B13" s="15" t="s">
        <v>17</v>
      </c>
      <c r="C13" s="39">
        <v>5.5671296296296302E-3</v>
      </c>
      <c r="D13" s="39">
        <v>2.6909722222222224E-2</v>
      </c>
      <c r="E13" s="39">
        <v>6.7013888888888887E-3</v>
      </c>
      <c r="F13" s="39">
        <v>9.9189814814814817E-3</v>
      </c>
      <c r="G13" s="39">
        <v>9.0509259259259275E-3</v>
      </c>
    </row>
    <row r="14" spans="2:9" ht="15">
      <c r="B14" s="15" t="s">
        <v>18</v>
      </c>
      <c r="C14" s="39">
        <v>2.9166666666666668E-3</v>
      </c>
      <c r="D14" s="39">
        <v>2.8935185185185184E-3</v>
      </c>
      <c r="E14" s="39">
        <v>3.8773148148148152E-3</v>
      </c>
      <c r="F14" s="39">
        <v>6.9444444444444441E-3</v>
      </c>
      <c r="G14" s="39">
        <v>2.9050925925925924E-3</v>
      </c>
    </row>
    <row r="15" spans="2:9" ht="15">
      <c r="B15" s="16" t="s">
        <v>19</v>
      </c>
      <c r="C15" s="40">
        <v>7.3611111111111108E-3</v>
      </c>
      <c r="D15" s="40">
        <v>6.5624999999999998E-3</v>
      </c>
      <c r="E15" s="40">
        <v>7.3495370370370372E-3</v>
      </c>
      <c r="F15" s="40">
        <v>5.8680555555555552E-3</v>
      </c>
      <c r="G15" s="40">
        <v>8.3101851851851843E-3</v>
      </c>
    </row>
    <row r="16" spans="2:9" ht="15">
      <c r="B16" s="13" t="s">
        <v>20</v>
      </c>
      <c r="C16" s="41"/>
      <c r="D16" s="41"/>
      <c r="E16" s="41"/>
      <c r="F16" s="41"/>
      <c r="G16" s="41"/>
    </row>
    <row r="17" spans="2:9" ht="15">
      <c r="B17" s="15" t="s">
        <v>21</v>
      </c>
      <c r="C17" s="39">
        <v>2.5860610607083955E-3</v>
      </c>
      <c r="D17" s="39">
        <v>8.9423441041411554E-3</v>
      </c>
      <c r="E17" s="39">
        <v>1.9267964120024785E-3</v>
      </c>
      <c r="F17" s="39">
        <v>2.3217257170560363E-3</v>
      </c>
      <c r="G17" s="39">
        <v>3.1828703703703706E-3</v>
      </c>
    </row>
    <row r="18" spans="2:9" ht="15">
      <c r="B18" s="15" t="s">
        <v>22</v>
      </c>
      <c r="C18" s="39">
        <v>1.7476851851851852E-3</v>
      </c>
      <c r="D18" s="39">
        <v>5.5902777777777791E-3</v>
      </c>
      <c r="E18" s="39">
        <v>6.5277777777777782E-3</v>
      </c>
      <c r="F18" s="39">
        <v>5.1041666666666666E-3</v>
      </c>
      <c r="G18" s="39">
        <v>2.3402777777777779E-2</v>
      </c>
    </row>
    <row r="19" spans="2:9" ht="15">
      <c r="B19" s="15" t="s">
        <v>23</v>
      </c>
      <c r="C19" s="39">
        <v>2.7777777777777775E-3</v>
      </c>
      <c r="D19" s="39">
        <v>5.0000000000000001E-3</v>
      </c>
      <c r="E19" s="39">
        <v>3.8541666666666663E-3</v>
      </c>
      <c r="F19" s="39">
        <v>1.0300925925925926E-3</v>
      </c>
      <c r="G19" s="39">
        <v>5.5439814814814813E-3</v>
      </c>
    </row>
    <row r="20" spans="2:9" ht="15">
      <c r="B20" s="15" t="s">
        <v>24</v>
      </c>
      <c r="C20" s="39">
        <v>2.5925925925925925E-3</v>
      </c>
      <c r="D20" s="39">
        <v>2.7199074074074074E-3</v>
      </c>
      <c r="E20" s="39">
        <v>4.1319444444444442E-3</v>
      </c>
      <c r="F20" s="39">
        <v>2.4537037037037036E-3</v>
      </c>
      <c r="G20" s="39">
        <v>3.6458333333333334E-3</v>
      </c>
    </row>
    <row r="21" spans="2:9" ht="15">
      <c r="B21" s="15" t="s">
        <v>25</v>
      </c>
      <c r="C21" s="39">
        <v>1.6319444444444445E-3</v>
      </c>
      <c r="D21" s="39">
        <v>1.6319444444444443E-3</v>
      </c>
      <c r="E21" s="39">
        <v>1.0532407407407409E-3</v>
      </c>
      <c r="F21" s="39">
        <v>1.4004629629629629E-3</v>
      </c>
      <c r="G21" s="39">
        <v>3.3912037037037036E-3</v>
      </c>
    </row>
    <row r="22" spans="2:9" ht="15">
      <c r="B22" s="15" t="s">
        <v>26</v>
      </c>
      <c r="C22" s="39">
        <v>2.0601851851851853E-3</v>
      </c>
      <c r="D22" s="39">
        <v>2.673611111111111E-3</v>
      </c>
      <c r="E22" s="39">
        <v>2.4999999999999979E-3</v>
      </c>
      <c r="F22" s="39">
        <v>1.8518518518518517E-2</v>
      </c>
      <c r="G22" s="39">
        <v>2.0601851851851853E-3</v>
      </c>
    </row>
    <row r="23" spans="2:9" ht="15">
      <c r="B23" s="15" t="s">
        <v>27</v>
      </c>
      <c r="C23" s="39">
        <v>5.0381944444444451E-2</v>
      </c>
      <c r="D23" s="39">
        <v>0.12663194444444445</v>
      </c>
      <c r="E23" s="39">
        <v>3.1064814814814816E-2</v>
      </c>
      <c r="F23" s="39">
        <v>3.0624999999999999E-2</v>
      </c>
      <c r="G23" s="39">
        <v>0.19276620370370368</v>
      </c>
    </row>
    <row r="24" spans="2:9" ht="15">
      <c r="B24" s="15" t="s">
        <v>28</v>
      </c>
      <c r="C24" s="39">
        <v>2.1064814814814813E-3</v>
      </c>
      <c r="D24" s="39">
        <v>2.638888888888889E-3</v>
      </c>
      <c r="E24" s="39">
        <v>2.1064814814814813E-3</v>
      </c>
      <c r="F24" s="39">
        <v>9.4212962962962957E-3</v>
      </c>
      <c r="G24" s="39">
        <v>2.8240740740740743E-3</v>
      </c>
    </row>
    <row r="25" spans="2:9" ht="15.75">
      <c r="B25" s="21" t="s">
        <v>77</v>
      </c>
      <c r="C25" s="30">
        <v>8.5030410944066676E-3</v>
      </c>
      <c r="D25" s="30">
        <v>1.8258172615855356E-2</v>
      </c>
      <c r="E25" s="30">
        <v>9.9227825105761315E-3</v>
      </c>
      <c r="F25" s="30">
        <v>1.5724525153852174E-2</v>
      </c>
      <c r="G25" s="30">
        <v>1.8086996770206677E-2</v>
      </c>
    </row>
    <row r="27" spans="2:9" ht="15">
      <c r="B27" s="55" t="s">
        <v>78</v>
      </c>
    </row>
    <row r="28" spans="2:9" ht="13.9" customHeight="1">
      <c r="B28" s="100" t="s">
        <v>82</v>
      </c>
      <c r="C28" s="100"/>
      <c r="D28" s="100"/>
      <c r="E28" s="100"/>
      <c r="F28" s="100"/>
      <c r="G28" s="100"/>
      <c r="H28" s="100"/>
      <c r="I28" s="93"/>
    </row>
    <row r="29" spans="2:9">
      <c r="B29" s="93"/>
      <c r="C29" s="93"/>
      <c r="D29" s="93"/>
      <c r="E29" s="93"/>
      <c r="F29" s="93"/>
      <c r="G29" s="93"/>
      <c r="H29" s="93"/>
      <c r="I29" s="93"/>
    </row>
    <row r="30" spans="2:9" ht="15">
      <c r="B30" s="53" t="s">
        <v>69</v>
      </c>
    </row>
  </sheetData>
  <mergeCells count="2">
    <mergeCell ref="B2:I2"/>
    <mergeCell ref="B28:H28"/>
  </mergeCells>
  <hyperlinks>
    <hyperlink ref="B30" r:id="rId1" xr:uid="{00000000-0004-0000-1800-000000000000}"/>
  </hyperlinks>
  <pageMargins left="0.7" right="0.7" top="0.75" bottom="0.75" header="0.3" footer="0.3"/>
  <pageSetup paperSize="9" orientation="landscape" r:id="rId2"/>
  <headerFooter>
    <oddHeader>&amp;R&amp;G</oddHeader>
  </headerFooter>
  <legacyDrawingHF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G28"/>
  <sheetViews>
    <sheetView view="pageLayout" zoomScaleNormal="100" workbookViewId="0">
      <selection activeCell="C24" sqref="C24"/>
    </sheetView>
  </sheetViews>
  <sheetFormatPr defaultColWidth="9.140625" defaultRowHeight="14.25"/>
  <cols>
    <col min="1" max="1" width="9.140625" style="2"/>
    <col min="2" max="2" width="32.140625" style="2" customWidth="1"/>
    <col min="3" max="7" width="11.42578125" style="2" customWidth="1"/>
    <col min="8" max="16384" width="9.140625" style="2"/>
  </cols>
  <sheetData>
    <row r="2" spans="2:7" ht="18">
      <c r="B2" s="17" t="s">
        <v>83</v>
      </c>
    </row>
    <row r="4" spans="2:7" ht="15">
      <c r="B4" s="18" t="s">
        <v>3</v>
      </c>
      <c r="C4" s="24" t="s">
        <v>4</v>
      </c>
      <c r="D4" s="24" t="s">
        <v>5</v>
      </c>
      <c r="E4" s="24" t="s">
        <v>6</v>
      </c>
      <c r="F4" s="24" t="s">
        <v>7</v>
      </c>
      <c r="G4" s="24" t="s">
        <v>8</v>
      </c>
    </row>
    <row r="5" spans="2:7" ht="15">
      <c r="B5" s="26" t="s">
        <v>84</v>
      </c>
      <c r="C5" s="66">
        <v>85.39</v>
      </c>
      <c r="D5" s="66">
        <v>86.21</v>
      </c>
      <c r="E5" s="65">
        <v>86.96</v>
      </c>
      <c r="F5" s="65">
        <v>87.73</v>
      </c>
      <c r="G5" s="65">
        <v>89.02</v>
      </c>
    </row>
    <row r="6" spans="2:7" ht="15">
      <c r="B6" s="26" t="s">
        <v>46</v>
      </c>
      <c r="C6" s="66">
        <v>47</v>
      </c>
      <c r="D6" s="66">
        <v>48</v>
      </c>
      <c r="E6" s="65">
        <v>50.04</v>
      </c>
      <c r="F6" s="65">
        <v>51.33</v>
      </c>
      <c r="G6" s="65">
        <v>53.59</v>
      </c>
    </row>
    <row r="7" spans="2:7" ht="15">
      <c r="B7" s="26" t="s">
        <v>11</v>
      </c>
      <c r="C7" s="66">
        <v>57.7</v>
      </c>
      <c r="D7" s="66">
        <v>57.9</v>
      </c>
      <c r="E7" s="65">
        <v>58.78</v>
      </c>
      <c r="F7" s="65">
        <v>60.19</v>
      </c>
      <c r="G7" s="65">
        <v>63.800000000000004</v>
      </c>
    </row>
    <row r="8" spans="2:7" ht="15">
      <c r="B8" s="26" t="s">
        <v>12</v>
      </c>
      <c r="C8" s="66">
        <v>42.8</v>
      </c>
      <c r="D8" s="66">
        <v>44.2</v>
      </c>
      <c r="E8" s="65">
        <v>45.5</v>
      </c>
      <c r="F8" s="65">
        <v>46.6</v>
      </c>
      <c r="G8" s="65">
        <v>48.6</v>
      </c>
    </row>
    <row r="9" spans="2:7" ht="15">
      <c r="B9" s="26" t="s">
        <v>13</v>
      </c>
      <c r="C9" s="66">
        <v>49.41</v>
      </c>
      <c r="D9" s="66">
        <v>50.83</v>
      </c>
      <c r="E9" s="65">
        <v>52.36</v>
      </c>
      <c r="F9" s="65">
        <v>54.3</v>
      </c>
      <c r="G9" s="65">
        <v>61.319999999999993</v>
      </c>
    </row>
    <row r="10" spans="2:7" ht="15">
      <c r="B10" s="26" t="s">
        <v>14</v>
      </c>
      <c r="C10" s="66">
        <v>82.66</v>
      </c>
      <c r="D10" s="66">
        <v>83.22</v>
      </c>
      <c r="E10" s="65">
        <v>83.67</v>
      </c>
      <c r="F10" s="65">
        <v>84.2</v>
      </c>
      <c r="G10" s="65">
        <v>85.19</v>
      </c>
    </row>
    <row r="11" spans="2:7" ht="15">
      <c r="B11" s="26" t="s">
        <v>15</v>
      </c>
      <c r="C11" s="66">
        <v>87.6</v>
      </c>
      <c r="D11" s="66">
        <v>87.53</v>
      </c>
      <c r="E11" s="65">
        <v>87.2</v>
      </c>
      <c r="F11" s="65">
        <v>87.2</v>
      </c>
      <c r="G11" s="65">
        <v>87.36</v>
      </c>
    </row>
    <row r="12" spans="2:7" ht="15">
      <c r="B12" s="26" t="s">
        <v>16</v>
      </c>
      <c r="C12" s="66">
        <v>51.56</v>
      </c>
      <c r="D12" s="66">
        <v>54.41</v>
      </c>
      <c r="E12" s="65">
        <v>57.99</v>
      </c>
      <c r="F12" s="65">
        <v>60.53</v>
      </c>
      <c r="G12" s="65">
        <v>64.103837500775967</v>
      </c>
    </row>
    <row r="13" spans="2:7" ht="15">
      <c r="B13" s="26" t="s">
        <v>17</v>
      </c>
      <c r="C13" s="66">
        <v>47.4</v>
      </c>
      <c r="D13" s="66">
        <v>48.3</v>
      </c>
      <c r="E13" s="65">
        <v>49.6</v>
      </c>
      <c r="F13" s="65">
        <v>51</v>
      </c>
      <c r="G13" s="65">
        <v>52.902640037049608</v>
      </c>
    </row>
    <row r="14" spans="2:7" ht="15">
      <c r="B14" s="26" t="s">
        <v>18</v>
      </c>
      <c r="C14" s="66">
        <v>71.31</v>
      </c>
      <c r="D14" s="66">
        <v>72.680000000000007</v>
      </c>
      <c r="E14" s="65">
        <v>74.02</v>
      </c>
      <c r="F14" s="65">
        <v>75.290000000000006</v>
      </c>
      <c r="G14" s="65">
        <v>77.06</v>
      </c>
    </row>
    <row r="15" spans="2:7" ht="15">
      <c r="B15" s="26" t="s">
        <v>19</v>
      </c>
      <c r="C15" s="66">
        <v>58.44</v>
      </c>
      <c r="D15" s="66">
        <v>59.45</v>
      </c>
      <c r="E15" s="65">
        <v>60.73</v>
      </c>
      <c r="F15" s="65">
        <v>61.67</v>
      </c>
      <c r="G15" s="65">
        <v>64</v>
      </c>
    </row>
    <row r="16" spans="2:7" ht="15">
      <c r="B16" s="18" t="s">
        <v>20</v>
      </c>
      <c r="C16" s="68"/>
      <c r="D16" s="68"/>
      <c r="E16" s="67"/>
      <c r="F16" s="67"/>
      <c r="G16" s="67"/>
    </row>
    <row r="17" spans="2:7" ht="15">
      <c r="B17" s="26" t="s">
        <v>21</v>
      </c>
      <c r="C17" s="66">
        <v>64.81</v>
      </c>
      <c r="D17" s="66">
        <v>67.66</v>
      </c>
      <c r="E17" s="65">
        <v>71.05</v>
      </c>
      <c r="F17" s="65">
        <v>74.31</v>
      </c>
      <c r="G17" s="65">
        <v>76.738984613091361</v>
      </c>
    </row>
    <row r="18" spans="2:7" ht="15">
      <c r="B18" s="26" t="s">
        <v>22</v>
      </c>
      <c r="C18" s="66">
        <v>62.41</v>
      </c>
      <c r="D18" s="66">
        <v>64.849999999999994</v>
      </c>
      <c r="E18" s="65">
        <v>67.45</v>
      </c>
      <c r="F18" s="65">
        <v>69.14</v>
      </c>
      <c r="G18" s="65">
        <v>70.760000000000005</v>
      </c>
    </row>
    <row r="19" spans="2:7" ht="15">
      <c r="B19" s="26" t="s">
        <v>23</v>
      </c>
      <c r="C19" s="66">
        <v>75.28</v>
      </c>
      <c r="D19" s="66">
        <v>76.3</v>
      </c>
      <c r="E19" s="65">
        <v>74.599999999999994</v>
      </c>
      <c r="F19" s="65">
        <v>77.48</v>
      </c>
      <c r="G19" s="65">
        <v>79.5</v>
      </c>
    </row>
    <row r="20" spans="2:7" ht="15">
      <c r="B20" s="26" t="s">
        <v>85</v>
      </c>
      <c r="C20" s="66">
        <v>67.400000000000006</v>
      </c>
      <c r="D20" s="66">
        <v>66.2</v>
      </c>
      <c r="E20" s="65">
        <v>66.2</v>
      </c>
      <c r="F20" s="65">
        <v>68.5</v>
      </c>
      <c r="G20" s="65">
        <v>71.2</v>
      </c>
    </row>
    <row r="21" spans="2:7" ht="15">
      <c r="B21" s="26" t="s">
        <v>25</v>
      </c>
      <c r="C21" s="66">
        <v>35.22</v>
      </c>
      <c r="D21" s="66">
        <v>36.96</v>
      </c>
      <c r="E21" s="65">
        <v>37.700000000000003</v>
      </c>
      <c r="F21" s="65">
        <v>39.700000000000003</v>
      </c>
      <c r="G21" s="65">
        <v>48.339999999999996</v>
      </c>
    </row>
    <row r="22" spans="2:7" ht="15">
      <c r="B22" s="26" t="s">
        <v>26</v>
      </c>
      <c r="C22" s="66">
        <v>66.400000000000006</v>
      </c>
      <c r="D22" s="66">
        <v>66.06</v>
      </c>
      <c r="E22" s="65">
        <v>74.66</v>
      </c>
      <c r="F22" s="65">
        <v>77.56</v>
      </c>
      <c r="G22" s="65">
        <v>74.829802363203953</v>
      </c>
    </row>
    <row r="23" spans="2:7" ht="15">
      <c r="B23" s="26" t="s">
        <v>27</v>
      </c>
      <c r="C23" s="66">
        <v>90.15</v>
      </c>
      <c r="D23" s="66">
        <v>90.3</v>
      </c>
      <c r="E23" s="65">
        <v>90.4</v>
      </c>
      <c r="F23" s="65">
        <v>90.4</v>
      </c>
      <c r="G23" s="65">
        <v>90.600000000000009</v>
      </c>
    </row>
    <row r="24" spans="2:7" ht="15">
      <c r="B24" s="26" t="s">
        <v>28</v>
      </c>
      <c r="C24" s="66">
        <v>43.2</v>
      </c>
      <c r="D24" s="66">
        <v>44.4</v>
      </c>
      <c r="E24" s="65">
        <v>42.1</v>
      </c>
      <c r="F24" s="65">
        <v>46.13</v>
      </c>
      <c r="G24" s="65">
        <v>52</v>
      </c>
    </row>
    <row r="26" spans="2:7" ht="15.75">
      <c r="B26" s="14" t="s">
        <v>86</v>
      </c>
      <c r="C26" s="48">
        <v>59.723523000292381</v>
      </c>
      <c r="D26" s="48">
        <v>61.04183534669675</v>
      </c>
      <c r="E26" s="48">
        <v>62.663394801844916</v>
      </c>
      <c r="F26" s="48">
        <v>64.291345037968725</v>
      </c>
      <c r="G26" s="48">
        <v>67.14</v>
      </c>
    </row>
    <row r="28" spans="2:7">
      <c r="B28" s="4" t="s">
        <v>87</v>
      </c>
    </row>
  </sheetData>
  <pageMargins left="0.7" right="0.7" top="0.75" bottom="0.75" header="0.3" footer="0.3"/>
  <pageSetup paperSize="8" orientation="landscape" r:id="rId1"/>
  <headerFooter>
    <oddHeader>&amp;R&amp;G</oddHeader>
  </headerFooter>
  <legacyDrawingHF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G28"/>
  <sheetViews>
    <sheetView view="pageLayout" zoomScaleNormal="100" workbookViewId="0">
      <selection activeCell="C24" sqref="C24"/>
    </sheetView>
  </sheetViews>
  <sheetFormatPr defaultColWidth="9.140625" defaultRowHeight="14.25"/>
  <cols>
    <col min="1" max="1" width="9.140625" style="2"/>
    <col min="2" max="2" width="32.42578125" style="2" customWidth="1"/>
    <col min="3" max="7" width="11.42578125" style="2" customWidth="1"/>
    <col min="8" max="16384" width="9.140625" style="2"/>
  </cols>
  <sheetData>
    <row r="2" spans="2:7" ht="18">
      <c r="B2" s="17" t="s">
        <v>88</v>
      </c>
    </row>
    <row r="4" spans="2:7" ht="15">
      <c r="B4" s="18" t="s">
        <v>3</v>
      </c>
      <c r="C4" s="24" t="s">
        <v>4</v>
      </c>
      <c r="D4" s="24" t="s">
        <v>5</v>
      </c>
      <c r="E4" s="24" t="s">
        <v>6</v>
      </c>
      <c r="F4" s="24" t="s">
        <v>7</v>
      </c>
      <c r="G4" s="24" t="s">
        <v>8</v>
      </c>
    </row>
    <row r="5" spans="2:7" ht="15">
      <c r="B5" s="26" t="s">
        <v>84</v>
      </c>
      <c r="C5" s="66">
        <v>98.74</v>
      </c>
      <c r="D5" s="66">
        <v>98.7</v>
      </c>
      <c r="E5" s="65">
        <v>98.68</v>
      </c>
      <c r="F5" s="65">
        <v>98.69</v>
      </c>
      <c r="G5" s="65">
        <v>98.7</v>
      </c>
    </row>
    <row r="6" spans="2:7" ht="15">
      <c r="B6" s="26" t="s">
        <v>46</v>
      </c>
      <c r="C6" s="66">
        <v>93</v>
      </c>
      <c r="D6" s="66">
        <v>93</v>
      </c>
      <c r="E6" s="65">
        <v>92.61</v>
      </c>
      <c r="F6" s="65">
        <v>92.73</v>
      </c>
      <c r="G6" s="65">
        <v>92.91</v>
      </c>
    </row>
    <row r="7" spans="2:7" ht="15">
      <c r="B7" s="26" t="s">
        <v>11</v>
      </c>
      <c r="C7" s="66">
        <v>93.91</v>
      </c>
      <c r="D7" s="66">
        <v>93.48</v>
      </c>
      <c r="E7" s="65">
        <v>93.57</v>
      </c>
      <c r="F7" s="65">
        <v>93.84</v>
      </c>
      <c r="G7" s="65">
        <v>94.67</v>
      </c>
    </row>
    <row r="8" spans="2:7" ht="15">
      <c r="B8" s="26" t="s">
        <v>12</v>
      </c>
      <c r="C8" s="66">
        <v>88.8</v>
      </c>
      <c r="D8" s="66">
        <v>88.5</v>
      </c>
      <c r="E8" s="65">
        <v>88.7</v>
      </c>
      <c r="F8" s="65">
        <v>89</v>
      </c>
      <c r="G8" s="65">
        <v>89.2</v>
      </c>
    </row>
    <row r="9" spans="2:7" ht="15">
      <c r="B9" s="26" t="s">
        <v>13</v>
      </c>
      <c r="C9" s="66">
        <v>94.55</v>
      </c>
      <c r="D9" s="66">
        <v>94.59</v>
      </c>
      <c r="E9" s="65">
        <v>94.5</v>
      </c>
      <c r="F9" s="65">
        <v>94.61</v>
      </c>
      <c r="G9" s="65">
        <v>94.69</v>
      </c>
    </row>
    <row r="10" spans="2:7" ht="15">
      <c r="B10" s="26" t="s">
        <v>14</v>
      </c>
      <c r="C10" s="66">
        <v>96.02</v>
      </c>
      <c r="D10" s="66">
        <v>96.08</v>
      </c>
      <c r="E10" s="65">
        <v>96.14</v>
      </c>
      <c r="F10" s="65">
        <v>96.22</v>
      </c>
      <c r="G10" s="65">
        <v>96.399999999999991</v>
      </c>
    </row>
    <row r="11" spans="2:7" ht="15">
      <c r="B11" s="26" t="s">
        <v>15</v>
      </c>
      <c r="C11" s="66">
        <v>92.63</v>
      </c>
      <c r="D11" s="66">
        <v>92.43</v>
      </c>
      <c r="E11" s="65">
        <v>92.67</v>
      </c>
      <c r="F11" s="65">
        <v>92.91</v>
      </c>
      <c r="G11" s="65">
        <v>93.24</v>
      </c>
    </row>
    <row r="12" spans="2:7" ht="15">
      <c r="B12" s="26" t="s">
        <v>16</v>
      </c>
      <c r="C12" s="66">
        <v>82.24</v>
      </c>
      <c r="D12" s="66">
        <v>83.4</v>
      </c>
      <c r="E12" s="65">
        <v>83.55</v>
      </c>
      <c r="F12" s="65">
        <v>83.5</v>
      </c>
      <c r="G12" s="65">
        <v>83.663716396978231</v>
      </c>
    </row>
    <row r="13" spans="2:7" ht="15">
      <c r="B13" s="26" t="s">
        <v>17</v>
      </c>
      <c r="C13" s="66">
        <v>90.4</v>
      </c>
      <c r="D13" s="66">
        <v>91.2</v>
      </c>
      <c r="E13" s="65">
        <v>90.5</v>
      </c>
      <c r="F13" s="65">
        <v>90.1</v>
      </c>
      <c r="G13" s="65">
        <v>90.307396796884731</v>
      </c>
    </row>
    <row r="14" spans="2:7" ht="15">
      <c r="B14" s="26" t="s">
        <v>18</v>
      </c>
      <c r="C14" s="66">
        <v>92.99</v>
      </c>
      <c r="D14" s="66">
        <v>93.14</v>
      </c>
      <c r="E14" s="65">
        <v>93.32</v>
      </c>
      <c r="F14" s="65">
        <v>93.61</v>
      </c>
      <c r="G14" s="65">
        <v>93.81</v>
      </c>
    </row>
    <row r="15" spans="2:7" ht="15">
      <c r="B15" s="26" t="s">
        <v>19</v>
      </c>
      <c r="C15" s="66">
        <v>87.66</v>
      </c>
      <c r="D15" s="66">
        <v>87.71</v>
      </c>
      <c r="E15" s="65">
        <v>87.66</v>
      </c>
      <c r="F15" s="65">
        <v>88.14</v>
      </c>
      <c r="G15" s="65">
        <v>88.2</v>
      </c>
    </row>
    <row r="16" spans="2:7" ht="15">
      <c r="B16" s="18" t="s">
        <v>20</v>
      </c>
      <c r="C16" s="68"/>
      <c r="D16" s="68"/>
      <c r="E16" s="67"/>
      <c r="F16" s="67"/>
      <c r="G16" s="67"/>
    </row>
    <row r="17" spans="2:7" ht="15">
      <c r="B17" s="26" t="s">
        <v>21</v>
      </c>
      <c r="C17" s="66">
        <v>86.64</v>
      </c>
      <c r="D17" s="66">
        <v>86.38</v>
      </c>
      <c r="E17" s="65">
        <v>86.54</v>
      </c>
      <c r="F17" s="65">
        <v>86.73</v>
      </c>
      <c r="G17" s="65">
        <v>87.085683315549687</v>
      </c>
    </row>
    <row r="18" spans="2:7" ht="15">
      <c r="B18" s="26" t="s">
        <v>22</v>
      </c>
      <c r="C18" s="66">
        <v>96.63</v>
      </c>
      <c r="D18" s="66">
        <v>95.65</v>
      </c>
      <c r="E18" s="65">
        <v>95.67</v>
      </c>
      <c r="F18" s="65">
        <v>96.68</v>
      </c>
      <c r="G18" s="65">
        <v>97.009999999999991</v>
      </c>
    </row>
    <row r="19" spans="2:7" ht="15">
      <c r="B19" s="26" t="s">
        <v>23</v>
      </c>
      <c r="C19" s="66">
        <v>94.49</v>
      </c>
      <c r="D19" s="66">
        <v>94.52</v>
      </c>
      <c r="E19" s="65">
        <v>94.4</v>
      </c>
      <c r="F19" s="65">
        <v>94.55</v>
      </c>
      <c r="G19" s="65">
        <v>95</v>
      </c>
    </row>
    <row r="20" spans="2:7" ht="15">
      <c r="B20" s="26" t="s">
        <v>85</v>
      </c>
      <c r="C20" s="66">
        <v>93.3</v>
      </c>
      <c r="D20" s="66">
        <v>93.1</v>
      </c>
      <c r="E20" s="65">
        <v>94.2</v>
      </c>
      <c r="F20" s="65">
        <v>93.4</v>
      </c>
      <c r="G20" s="65">
        <v>93.4</v>
      </c>
    </row>
    <row r="21" spans="2:7" ht="15">
      <c r="B21" s="26" t="s">
        <v>25</v>
      </c>
      <c r="C21" s="66">
        <v>87.24</v>
      </c>
      <c r="D21" s="66">
        <v>87.77</v>
      </c>
      <c r="E21" s="65">
        <v>88.48</v>
      </c>
      <c r="F21" s="65">
        <v>87.82</v>
      </c>
      <c r="G21" s="65">
        <v>88.96</v>
      </c>
    </row>
    <row r="22" spans="2:7" ht="15">
      <c r="B22" s="26" t="s">
        <v>26</v>
      </c>
      <c r="C22" s="66">
        <v>85.7</v>
      </c>
      <c r="D22" s="66">
        <v>83.82</v>
      </c>
      <c r="E22" s="65">
        <v>84.73</v>
      </c>
      <c r="F22" s="65">
        <v>84.62</v>
      </c>
      <c r="G22" s="65">
        <v>86.239479117039849</v>
      </c>
    </row>
    <row r="23" spans="2:7" ht="15">
      <c r="B23" s="26" t="s">
        <v>27</v>
      </c>
      <c r="C23" s="66">
        <v>95.44</v>
      </c>
      <c r="D23" s="66">
        <v>95.5</v>
      </c>
      <c r="E23" s="65">
        <v>95.5</v>
      </c>
      <c r="F23" s="65">
        <v>82.71</v>
      </c>
      <c r="G23" s="65">
        <v>95.7</v>
      </c>
    </row>
    <row r="24" spans="2:7" ht="15">
      <c r="B24" s="26" t="s">
        <v>28</v>
      </c>
      <c r="C24" s="66">
        <v>90.44</v>
      </c>
      <c r="D24" s="66">
        <v>90.49</v>
      </c>
      <c r="E24" s="65">
        <v>90.2</v>
      </c>
      <c r="F24" s="65">
        <v>90.47</v>
      </c>
      <c r="G24" s="65">
        <v>91</v>
      </c>
    </row>
    <row r="26" spans="2:7" ht="15.75">
      <c r="B26" s="14" t="s">
        <v>86</v>
      </c>
      <c r="C26" s="48">
        <v>91.044675971874057</v>
      </c>
      <c r="D26" s="48">
        <v>91.247237995419837</v>
      </c>
      <c r="E26" s="48">
        <v>90.632860497207204</v>
      </c>
      <c r="F26" s="48">
        <v>90.883531126704099</v>
      </c>
      <c r="G26" s="48">
        <v>91.12</v>
      </c>
    </row>
    <row r="28" spans="2:7">
      <c r="B28" s="4" t="s">
        <v>87</v>
      </c>
    </row>
  </sheetData>
  <pageMargins left="0.7" right="0.7" top="0.75" bottom="0.75" header="0.3" footer="0.3"/>
  <pageSetup paperSize="9" orientation="landscape" r:id="rId1"/>
  <headerFooter>
    <oddHeader>&amp;R&amp;G</oddHeader>
  </headerFooter>
  <legacyDrawingHF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H29"/>
  <sheetViews>
    <sheetView view="pageLayout" zoomScaleNormal="100" workbookViewId="0">
      <selection activeCell="J3" sqref="J3"/>
    </sheetView>
  </sheetViews>
  <sheetFormatPr defaultColWidth="9.140625" defaultRowHeight="14.25"/>
  <cols>
    <col min="1" max="1" width="9.140625" style="2"/>
    <col min="2" max="2" width="33.28515625" style="2" customWidth="1"/>
    <col min="3" max="7" width="10.5703125" style="2" customWidth="1"/>
    <col min="8" max="16384" width="9.140625" style="2"/>
  </cols>
  <sheetData>
    <row r="2" spans="2:8" ht="18">
      <c r="B2" s="104" t="s">
        <v>89</v>
      </c>
      <c r="C2" s="104"/>
      <c r="D2" s="104"/>
      <c r="E2" s="104"/>
      <c r="F2" s="104"/>
      <c r="G2" s="104"/>
      <c r="H2" s="104"/>
    </row>
    <row r="4" spans="2:8" ht="15">
      <c r="B4" s="11" t="s">
        <v>3</v>
      </c>
      <c r="C4" s="12" t="s">
        <v>4</v>
      </c>
      <c r="D4" s="12" t="s">
        <v>5</v>
      </c>
      <c r="E4" s="12" t="s">
        <v>6</v>
      </c>
      <c r="F4" s="12" t="s">
        <v>7</v>
      </c>
      <c r="G4" s="12" t="s">
        <v>8</v>
      </c>
    </row>
    <row r="5" spans="2:8" ht="15">
      <c r="B5" s="15" t="s">
        <v>9</v>
      </c>
      <c r="C5" s="62">
        <v>128.08000000000001</v>
      </c>
      <c r="D5" s="62">
        <v>123.09</v>
      </c>
      <c r="E5" s="62">
        <v>120.63</v>
      </c>
      <c r="F5" s="62">
        <v>119.7</v>
      </c>
      <c r="G5" s="62">
        <v>116.8</v>
      </c>
    </row>
    <row r="6" spans="2:8" ht="15">
      <c r="B6" s="15" t="s">
        <v>10</v>
      </c>
      <c r="C6" s="62">
        <v>125.63</v>
      </c>
      <c r="D6" s="62">
        <v>117.57</v>
      </c>
      <c r="E6" s="62">
        <v>114.19</v>
      </c>
      <c r="F6" s="62">
        <v>115.82</v>
      </c>
      <c r="G6" s="62">
        <v>117.13</v>
      </c>
    </row>
    <row r="7" spans="2:8" ht="15">
      <c r="B7" s="15" t="s">
        <v>11</v>
      </c>
      <c r="C7" s="62">
        <v>126.96</v>
      </c>
      <c r="D7" s="62">
        <v>121.85</v>
      </c>
      <c r="E7" s="62">
        <v>103.22</v>
      </c>
      <c r="F7" s="62">
        <v>98.8</v>
      </c>
      <c r="G7" s="62">
        <v>101</v>
      </c>
    </row>
    <row r="8" spans="2:8" ht="15">
      <c r="B8" s="15" t="s">
        <v>12</v>
      </c>
      <c r="C8" s="62">
        <v>141.31</v>
      </c>
      <c r="D8" s="62">
        <v>130.11000000000001</v>
      </c>
      <c r="E8" s="62">
        <v>131.41999999999999</v>
      </c>
      <c r="F8" s="62">
        <v>140.11777524980388</v>
      </c>
      <c r="G8" s="62">
        <v>129.9</v>
      </c>
    </row>
    <row r="9" spans="2:8" ht="15">
      <c r="B9" s="15" t="s">
        <v>13</v>
      </c>
      <c r="C9" s="62">
        <v>114.5</v>
      </c>
      <c r="D9" s="62">
        <v>108.5</v>
      </c>
      <c r="E9" s="62">
        <v>103.27</v>
      </c>
      <c r="F9" s="62">
        <v>104.7</v>
      </c>
      <c r="G9" s="62">
        <v>99.8</v>
      </c>
    </row>
    <row r="10" spans="2:8" ht="15">
      <c r="B10" s="15" t="s">
        <v>14</v>
      </c>
      <c r="C10" s="62">
        <v>118.2</v>
      </c>
      <c r="D10" s="62">
        <v>120.96</v>
      </c>
      <c r="E10" s="62">
        <v>118.66</v>
      </c>
      <c r="F10" s="62">
        <v>119.89</v>
      </c>
      <c r="G10" s="62">
        <v>120.1</v>
      </c>
    </row>
    <row r="11" spans="2:8" ht="15">
      <c r="B11" s="15" t="s">
        <v>15</v>
      </c>
      <c r="C11" s="62">
        <v>131</v>
      </c>
      <c r="D11" s="62">
        <v>123.28</v>
      </c>
      <c r="E11" s="62">
        <v>121.2</v>
      </c>
      <c r="F11" s="62">
        <v>120.23</v>
      </c>
      <c r="G11" s="62">
        <v>121.2</v>
      </c>
    </row>
    <row r="12" spans="2:8" ht="15">
      <c r="B12" s="15" t="s">
        <v>16</v>
      </c>
      <c r="C12" s="62">
        <v>126.56</v>
      </c>
      <c r="D12" s="62">
        <v>116.05</v>
      </c>
      <c r="E12" s="62">
        <v>121.1</v>
      </c>
      <c r="F12" s="62">
        <v>122.78</v>
      </c>
      <c r="G12" s="62">
        <v>127.275356454771</v>
      </c>
    </row>
    <row r="13" spans="2:8" ht="15">
      <c r="B13" s="15" t="s">
        <v>17</v>
      </c>
      <c r="C13" s="62">
        <v>123.2</v>
      </c>
      <c r="D13" s="62">
        <v>117.5</v>
      </c>
      <c r="E13" s="62">
        <v>119.39</v>
      </c>
      <c r="F13" s="62">
        <v>107.2</v>
      </c>
      <c r="G13" s="62">
        <v>106.95</v>
      </c>
    </row>
    <row r="14" spans="2:8" ht="15">
      <c r="B14" s="15" t="s">
        <v>18</v>
      </c>
      <c r="C14" s="86">
        <v>135.19999999999999</v>
      </c>
      <c r="D14" s="86">
        <v>130.1</v>
      </c>
      <c r="E14" s="86">
        <v>123.7</v>
      </c>
      <c r="F14" s="86">
        <v>126.48</v>
      </c>
      <c r="G14" s="62">
        <v>127.3527198429348</v>
      </c>
    </row>
    <row r="15" spans="2:8" ht="15">
      <c r="B15" s="16" t="s">
        <v>19</v>
      </c>
      <c r="C15" s="63">
        <v>111.43</v>
      </c>
      <c r="D15" s="63">
        <v>103.7</v>
      </c>
      <c r="E15" s="63">
        <v>105.4</v>
      </c>
      <c r="F15" s="63">
        <v>106.2</v>
      </c>
      <c r="G15" s="63">
        <v>103.41</v>
      </c>
    </row>
    <row r="16" spans="2:8" ht="15">
      <c r="B16" s="13" t="s">
        <v>20</v>
      </c>
      <c r="C16" s="64"/>
      <c r="D16" s="64"/>
      <c r="E16" s="64"/>
      <c r="F16" s="64"/>
      <c r="G16" s="64"/>
    </row>
    <row r="17" spans="2:7" ht="15">
      <c r="B17" s="15" t="s">
        <v>21</v>
      </c>
      <c r="C17" s="62">
        <v>138.56</v>
      </c>
      <c r="D17" s="62">
        <v>137.5</v>
      </c>
      <c r="E17" s="62">
        <v>133.69</v>
      </c>
      <c r="F17" s="62">
        <v>134.24462301819375</v>
      </c>
      <c r="G17" s="62">
        <v>136.94791460396414</v>
      </c>
    </row>
    <row r="18" spans="2:7" ht="15">
      <c r="B18" s="15" t="s">
        <v>22</v>
      </c>
      <c r="C18" s="62">
        <v>165.46</v>
      </c>
      <c r="D18" s="62">
        <v>134.59</v>
      </c>
      <c r="E18" s="62">
        <v>133.4</v>
      </c>
      <c r="F18" s="62">
        <v>135.36000000000001</v>
      </c>
      <c r="G18" s="62">
        <v>143.80000000000001</v>
      </c>
    </row>
    <row r="19" spans="2:7" ht="15">
      <c r="B19" s="15" t="s">
        <v>23</v>
      </c>
      <c r="C19" s="62">
        <v>132.31</v>
      </c>
      <c r="D19" s="62">
        <v>129.02000000000001</v>
      </c>
      <c r="E19" s="62">
        <v>112</v>
      </c>
      <c r="F19" s="62">
        <v>114.8</v>
      </c>
      <c r="G19" s="62">
        <v>108.5</v>
      </c>
    </row>
    <row r="20" spans="2:7" ht="15">
      <c r="B20" s="15" t="s">
        <v>24</v>
      </c>
      <c r="C20" s="62">
        <v>150.63999999999999</v>
      </c>
      <c r="D20" s="62">
        <v>143.01</v>
      </c>
      <c r="E20" s="62">
        <v>142.54</v>
      </c>
      <c r="F20" s="62">
        <v>144.55000000000001</v>
      </c>
      <c r="G20" s="62">
        <v>140.6</v>
      </c>
    </row>
    <row r="21" spans="2:7" ht="15">
      <c r="B21" s="15" t="s">
        <v>25</v>
      </c>
      <c r="C21" s="62">
        <v>144.61000000000001</v>
      </c>
      <c r="D21" s="62">
        <v>146.87</v>
      </c>
      <c r="E21" s="62">
        <v>136.41</v>
      </c>
      <c r="F21" s="62">
        <v>134.63</v>
      </c>
      <c r="G21" s="62">
        <v>139.61000000000001</v>
      </c>
    </row>
    <row r="22" spans="2:7" ht="15">
      <c r="B22" s="15" t="s">
        <v>26</v>
      </c>
      <c r="C22" s="62">
        <v>149.19</v>
      </c>
      <c r="D22" s="62">
        <v>137.32</v>
      </c>
      <c r="E22" s="62">
        <v>130.58000000000001</v>
      </c>
      <c r="F22" s="62">
        <v>132.30000000000001</v>
      </c>
      <c r="G22" s="62">
        <v>141.19999999999999</v>
      </c>
    </row>
    <row r="23" spans="2:7" ht="15">
      <c r="B23" s="15" t="s">
        <v>27</v>
      </c>
      <c r="C23" s="62">
        <v>145.85</v>
      </c>
      <c r="D23" s="62">
        <v>139.54</v>
      </c>
      <c r="E23" s="62">
        <v>137.19</v>
      </c>
      <c r="F23" s="62">
        <v>136.04</v>
      </c>
      <c r="G23" s="62">
        <v>132.80000000000001</v>
      </c>
    </row>
    <row r="24" spans="2:7" ht="15">
      <c r="B24" s="15" t="s">
        <v>28</v>
      </c>
      <c r="C24" s="62">
        <v>134.79</v>
      </c>
      <c r="D24" s="62">
        <v>119.92</v>
      </c>
      <c r="E24" s="62">
        <v>110.46</v>
      </c>
      <c r="F24" s="62">
        <v>121.8</v>
      </c>
      <c r="G24" s="62">
        <v>103.86</v>
      </c>
    </row>
    <row r="26" spans="2:7">
      <c r="B26" s="105" t="s">
        <v>90</v>
      </c>
      <c r="C26" s="105"/>
      <c r="D26" s="105"/>
      <c r="E26" s="105"/>
      <c r="F26" s="105"/>
      <c r="G26" s="105"/>
    </row>
    <row r="27" spans="2:7">
      <c r="B27" s="105"/>
      <c r="C27" s="105"/>
      <c r="D27" s="105"/>
      <c r="E27" s="105"/>
      <c r="F27" s="105"/>
      <c r="G27" s="105"/>
    </row>
    <row r="28" spans="2:7">
      <c r="B28" s="105"/>
      <c r="C28" s="105"/>
      <c r="D28" s="105"/>
      <c r="E28" s="105"/>
      <c r="F28" s="105"/>
      <c r="G28" s="105"/>
    </row>
    <row r="29" spans="2:7" ht="15">
      <c r="B29" s="53" t="s">
        <v>69</v>
      </c>
    </row>
  </sheetData>
  <mergeCells count="2">
    <mergeCell ref="B26:G28"/>
    <mergeCell ref="B2:H2"/>
  </mergeCells>
  <hyperlinks>
    <hyperlink ref="B29" r:id="rId1" xr:uid="{00000000-0004-0000-1B00-000000000000}"/>
  </hyperlinks>
  <pageMargins left="0.7" right="0.7" top="0.75" bottom="0.75" header="0.3" footer="0.3"/>
  <pageSetup paperSize="9" orientation="landscape" r:id="rId2"/>
  <headerFooter>
    <oddHeader>&amp;R&amp;G</oddHeader>
  </headerFooter>
  <legacyDrawingHF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G30"/>
  <sheetViews>
    <sheetView view="pageLayout" zoomScaleNormal="100" workbookViewId="0">
      <selection activeCell="C23" sqref="C23:F24"/>
    </sheetView>
  </sheetViews>
  <sheetFormatPr defaultColWidth="9.140625" defaultRowHeight="14.25"/>
  <cols>
    <col min="1" max="1" width="9.140625" style="2"/>
    <col min="2" max="2" width="33.28515625" style="2" customWidth="1"/>
    <col min="3" max="7" width="11.42578125" style="2" customWidth="1"/>
    <col min="8" max="16384" width="9.140625" style="2"/>
  </cols>
  <sheetData>
    <row r="2" spans="2:7" ht="18">
      <c r="B2" s="17" t="s">
        <v>91</v>
      </c>
    </row>
    <row r="4" spans="2:7" ht="15">
      <c r="B4" s="11" t="s">
        <v>3</v>
      </c>
      <c r="C4" s="12" t="s">
        <v>4</v>
      </c>
      <c r="D4" s="12" t="s">
        <v>5</v>
      </c>
      <c r="E4" s="12" t="s">
        <v>6</v>
      </c>
      <c r="F4" s="12" t="s">
        <v>7</v>
      </c>
      <c r="G4" s="12" t="s">
        <v>8</v>
      </c>
    </row>
    <row r="5" spans="2:7" ht="15">
      <c r="B5" s="15" t="s">
        <v>9</v>
      </c>
      <c r="C5" s="62">
        <v>174.91</v>
      </c>
      <c r="D5" s="62">
        <v>174.78</v>
      </c>
      <c r="E5" s="62">
        <v>165.39</v>
      </c>
      <c r="F5" s="62">
        <v>163.80000000000001</v>
      </c>
      <c r="G5" s="62">
        <v>166.3</v>
      </c>
    </row>
    <row r="6" spans="2:7" ht="15">
      <c r="B6" s="15" t="s">
        <v>10</v>
      </c>
      <c r="C6" s="62">
        <v>176.5</v>
      </c>
      <c r="D6" s="62">
        <v>175.16</v>
      </c>
      <c r="E6" s="62">
        <v>181.4</v>
      </c>
      <c r="F6" s="62">
        <v>182.42</v>
      </c>
      <c r="G6" s="62">
        <v>187.24</v>
      </c>
    </row>
    <row r="7" spans="2:7" ht="15">
      <c r="B7" s="15" t="s">
        <v>11</v>
      </c>
      <c r="C7" s="62">
        <v>153.51</v>
      </c>
      <c r="D7" s="62">
        <v>147.79</v>
      </c>
      <c r="E7" s="62">
        <v>144.72999999999999</v>
      </c>
      <c r="F7" s="62">
        <v>161.54</v>
      </c>
      <c r="G7" s="62">
        <v>160.80000000000001</v>
      </c>
    </row>
    <row r="8" spans="2:7" ht="15">
      <c r="B8" s="15" t="s">
        <v>12</v>
      </c>
      <c r="C8" s="62">
        <v>166.82</v>
      </c>
      <c r="D8" s="62">
        <v>166.24</v>
      </c>
      <c r="E8" s="62">
        <v>164.21</v>
      </c>
      <c r="F8" s="62">
        <v>159.50961844665773</v>
      </c>
      <c r="G8" s="62">
        <v>172.4</v>
      </c>
    </row>
    <row r="9" spans="2:7" ht="15">
      <c r="B9" s="15" t="s">
        <v>13</v>
      </c>
      <c r="C9" s="62">
        <v>157.30000000000001</v>
      </c>
      <c r="D9" s="62">
        <v>149.6</v>
      </c>
      <c r="E9" s="62">
        <v>147.75</v>
      </c>
      <c r="F9" s="62">
        <v>164.6</v>
      </c>
      <c r="G9" s="62">
        <v>183</v>
      </c>
    </row>
    <row r="10" spans="2:7" ht="15">
      <c r="B10" s="15" t="s">
        <v>14</v>
      </c>
      <c r="C10" s="62">
        <v>266.3</v>
      </c>
      <c r="D10" s="62">
        <v>309.95</v>
      </c>
      <c r="E10" s="62">
        <v>294.44</v>
      </c>
      <c r="F10" s="62">
        <v>304.11</v>
      </c>
      <c r="G10" s="62">
        <v>308.60000000000002</v>
      </c>
    </row>
    <row r="11" spans="2:7" ht="15">
      <c r="B11" s="15" t="s">
        <v>15</v>
      </c>
      <c r="C11" s="62">
        <v>152.5</v>
      </c>
      <c r="D11" s="62">
        <v>164.77</v>
      </c>
      <c r="E11" s="62">
        <v>164.9</v>
      </c>
      <c r="F11" s="62">
        <v>175.1</v>
      </c>
      <c r="G11" s="62">
        <v>163.6</v>
      </c>
    </row>
    <row r="12" spans="2:7" ht="15">
      <c r="B12" s="15" t="s">
        <v>16</v>
      </c>
      <c r="C12" s="62">
        <v>164.17</v>
      </c>
      <c r="D12" s="62">
        <v>172.29</v>
      </c>
      <c r="E12" s="62">
        <v>162.41999999999999</v>
      </c>
      <c r="F12" s="62">
        <v>161.84</v>
      </c>
      <c r="G12" s="62">
        <v>160.35319750177899</v>
      </c>
    </row>
    <row r="13" spans="2:7" ht="15">
      <c r="B13" s="15" t="s">
        <v>17</v>
      </c>
      <c r="C13" s="62">
        <v>159.22999999999999</v>
      </c>
      <c r="D13" s="62">
        <v>159.30000000000001</v>
      </c>
      <c r="E13" s="62">
        <v>154.94</v>
      </c>
      <c r="F13" s="62">
        <v>141.28</v>
      </c>
      <c r="G13" s="62">
        <v>148.34</v>
      </c>
    </row>
    <row r="14" spans="2:7" ht="15">
      <c r="B14" s="15" t="s">
        <v>18</v>
      </c>
      <c r="C14" s="86">
        <v>162.6</v>
      </c>
      <c r="D14" s="86">
        <v>150.30000000000001</v>
      </c>
      <c r="E14" s="86">
        <v>146.30000000000001</v>
      </c>
      <c r="F14" s="86">
        <v>140.97999999999999</v>
      </c>
      <c r="G14" s="62">
        <v>143.8758617749663</v>
      </c>
    </row>
    <row r="15" spans="2:7" ht="15">
      <c r="B15" s="16" t="s">
        <v>19</v>
      </c>
      <c r="C15" s="63">
        <v>155.87</v>
      </c>
      <c r="D15" s="63">
        <v>149</v>
      </c>
      <c r="E15" s="63">
        <v>152.1</v>
      </c>
      <c r="F15" s="63">
        <v>157.80000000000001</v>
      </c>
      <c r="G15" s="63">
        <v>160.22</v>
      </c>
    </row>
    <row r="16" spans="2:7" ht="15">
      <c r="B16" s="13" t="s">
        <v>20</v>
      </c>
      <c r="C16" s="64"/>
      <c r="D16" s="64"/>
      <c r="E16" s="64"/>
      <c r="F16" s="64"/>
      <c r="G16" s="64"/>
    </row>
    <row r="17" spans="2:7" ht="15">
      <c r="B17" s="15" t="s">
        <v>21</v>
      </c>
      <c r="C17" s="62">
        <v>185.13</v>
      </c>
      <c r="D17" s="62">
        <v>187.19</v>
      </c>
      <c r="E17" s="62">
        <v>190.03</v>
      </c>
      <c r="F17" s="62">
        <v>193.06615697443638</v>
      </c>
      <c r="G17" s="62">
        <v>192.45499851892075</v>
      </c>
    </row>
    <row r="18" spans="2:7" ht="15">
      <c r="B18" s="15" t="s">
        <v>22</v>
      </c>
      <c r="C18" s="62">
        <v>146.02000000000001</v>
      </c>
      <c r="D18" s="62">
        <v>167.8</v>
      </c>
      <c r="E18" s="62">
        <v>161.22999999999999</v>
      </c>
      <c r="F18" s="62">
        <v>163.69</v>
      </c>
      <c r="G18" s="62">
        <v>170.6</v>
      </c>
    </row>
    <row r="19" spans="2:7" ht="15">
      <c r="B19" s="15" t="s">
        <v>23</v>
      </c>
      <c r="C19" s="62">
        <v>163.32</v>
      </c>
      <c r="D19" s="62">
        <v>154.86000000000001</v>
      </c>
      <c r="E19" s="62">
        <v>141.1</v>
      </c>
      <c r="F19" s="62">
        <v>135.1</v>
      </c>
      <c r="G19" s="62">
        <v>165.8</v>
      </c>
    </row>
    <row r="20" spans="2:7" ht="15">
      <c r="B20" s="15" t="s">
        <v>24</v>
      </c>
      <c r="C20" s="62">
        <v>166.12574640662277</v>
      </c>
      <c r="D20" s="62">
        <v>168.21</v>
      </c>
      <c r="E20" s="62">
        <v>166.97</v>
      </c>
      <c r="F20" s="62">
        <v>168.2</v>
      </c>
      <c r="G20" s="62">
        <v>173.3</v>
      </c>
    </row>
    <row r="21" spans="2:7" ht="15">
      <c r="B21" s="15" t="s">
        <v>25</v>
      </c>
      <c r="C21" s="62">
        <v>167.02</v>
      </c>
      <c r="D21" s="62">
        <v>155.01</v>
      </c>
      <c r="E21" s="62">
        <v>163.31</v>
      </c>
      <c r="F21" s="62">
        <v>176.08</v>
      </c>
      <c r="G21" s="62">
        <v>167.12</v>
      </c>
    </row>
    <row r="22" spans="2:7" ht="15">
      <c r="B22" s="15" t="s">
        <v>26</v>
      </c>
      <c r="C22" s="62">
        <v>155.53</v>
      </c>
      <c r="D22" s="62">
        <v>177.23</v>
      </c>
      <c r="E22" s="62">
        <v>178.35</v>
      </c>
      <c r="F22" s="62">
        <v>179</v>
      </c>
      <c r="G22" s="62">
        <v>174.5</v>
      </c>
    </row>
    <row r="23" spans="2:7" ht="15">
      <c r="B23" s="15" t="s">
        <v>27</v>
      </c>
      <c r="C23" s="62">
        <v>236.39</v>
      </c>
      <c r="D23" s="62">
        <v>216.23</v>
      </c>
      <c r="E23" s="62">
        <v>182.4</v>
      </c>
      <c r="F23" s="62">
        <v>190.78</v>
      </c>
      <c r="G23" s="62">
        <v>204.2</v>
      </c>
    </row>
    <row r="24" spans="2:7" ht="15">
      <c r="B24" s="15" t="s">
        <v>28</v>
      </c>
      <c r="C24" s="62">
        <v>158.49</v>
      </c>
      <c r="D24" s="62">
        <v>158.75</v>
      </c>
      <c r="E24" s="62">
        <v>155.63999999999999</v>
      </c>
      <c r="F24" s="62">
        <v>153.9</v>
      </c>
      <c r="G24" s="62">
        <v>166.65</v>
      </c>
    </row>
    <row r="26" spans="2:7" ht="14.25" customHeight="1">
      <c r="B26" s="105" t="s">
        <v>90</v>
      </c>
      <c r="C26" s="105"/>
      <c r="D26" s="105"/>
      <c r="E26" s="105"/>
      <c r="F26" s="105"/>
      <c r="G26" s="105"/>
    </row>
    <row r="27" spans="2:7">
      <c r="B27" s="105"/>
      <c r="C27" s="105"/>
      <c r="D27" s="105"/>
      <c r="E27" s="105"/>
      <c r="F27" s="105"/>
      <c r="G27" s="105"/>
    </row>
    <row r="28" spans="2:7">
      <c r="B28" s="105"/>
      <c r="C28" s="105"/>
      <c r="D28" s="105"/>
      <c r="E28" s="105"/>
      <c r="F28" s="105"/>
      <c r="G28" s="105"/>
    </row>
    <row r="29" spans="2:7" ht="15">
      <c r="B29" s="53" t="s">
        <v>69</v>
      </c>
    </row>
    <row r="30" spans="2:7">
      <c r="C30" s="89"/>
      <c r="D30" s="90"/>
      <c r="E30" s="90"/>
      <c r="F30" s="90"/>
      <c r="G30" s="91"/>
    </row>
  </sheetData>
  <mergeCells count="1">
    <mergeCell ref="B26:G28"/>
  </mergeCells>
  <hyperlinks>
    <hyperlink ref="B29" r:id="rId1" xr:uid="{00000000-0004-0000-1C00-000000000000}"/>
  </hyperlinks>
  <pageMargins left="0.7" right="0.7" top="0.75" bottom="0.75" header="0.3" footer="0.3"/>
  <pageSetup paperSize="9" orientation="landscape" r:id="rId2"/>
  <headerFooter>
    <oddHeader>&amp;R&amp;G</oddHeader>
  </headerFooter>
  <legacyDrawingHF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H31"/>
  <sheetViews>
    <sheetView view="pageLayout" topLeftCell="A2" zoomScaleNormal="100" workbookViewId="0">
      <selection activeCell="I2" sqref="I1:I1048576"/>
    </sheetView>
  </sheetViews>
  <sheetFormatPr defaultColWidth="9.140625" defaultRowHeight="14.25"/>
  <cols>
    <col min="1" max="1" width="9.140625" style="2"/>
    <col min="2" max="2" width="33.28515625" style="2" customWidth="1"/>
    <col min="3" max="7" width="10.5703125" style="2" customWidth="1"/>
    <col min="8" max="16384" width="9.140625" style="2"/>
  </cols>
  <sheetData>
    <row r="2" spans="2:8" ht="18">
      <c r="B2" s="104" t="s">
        <v>92</v>
      </c>
      <c r="C2" s="104"/>
      <c r="D2" s="104"/>
      <c r="E2" s="104"/>
      <c r="F2" s="104"/>
      <c r="G2" s="104"/>
      <c r="H2" s="104"/>
    </row>
    <row r="4" spans="2:8" ht="15">
      <c r="B4" s="11" t="s">
        <v>3</v>
      </c>
      <c r="C4" s="12" t="s">
        <v>4</v>
      </c>
      <c r="D4" s="12" t="s">
        <v>5</v>
      </c>
      <c r="E4" s="12" t="s">
        <v>6</v>
      </c>
      <c r="F4" s="12" t="s">
        <v>7</v>
      </c>
      <c r="G4" s="12" t="s">
        <v>8</v>
      </c>
    </row>
    <row r="5" spans="2:8" ht="15">
      <c r="B5" s="15" t="s">
        <v>9</v>
      </c>
      <c r="C5" s="62">
        <v>136</v>
      </c>
      <c r="D5" s="62">
        <v>132.30000000000001</v>
      </c>
      <c r="E5" s="62">
        <v>127.6</v>
      </c>
      <c r="F5" s="62">
        <v>126.2</v>
      </c>
      <c r="G5" s="62">
        <v>123.3</v>
      </c>
    </row>
    <row r="6" spans="2:8" ht="15">
      <c r="B6" s="15" t="s">
        <v>10</v>
      </c>
      <c r="C6" s="62">
        <v>154.80000000000001</v>
      </c>
      <c r="D6" s="62">
        <v>148.69999999999999</v>
      </c>
      <c r="E6" s="62">
        <v>148.6</v>
      </c>
      <c r="F6" s="62">
        <v>149.19999999999999</v>
      </c>
      <c r="G6" s="62">
        <v>150.61000000000001</v>
      </c>
    </row>
    <row r="7" spans="2:8" ht="15">
      <c r="B7" s="15" t="s">
        <v>11</v>
      </c>
      <c r="C7" s="62">
        <v>147.5</v>
      </c>
      <c r="D7" s="62">
        <v>140.69999999999999</v>
      </c>
      <c r="E7" s="62">
        <v>126.7</v>
      </c>
      <c r="F7" s="62">
        <v>124.2</v>
      </c>
      <c r="G7" s="62">
        <v>123.9</v>
      </c>
    </row>
    <row r="8" spans="2:8" ht="15">
      <c r="B8" s="15" t="s">
        <v>12</v>
      </c>
      <c r="C8" s="62">
        <v>157.9</v>
      </c>
      <c r="D8" s="62">
        <v>153.4</v>
      </c>
      <c r="E8" s="62">
        <v>151.9</v>
      </c>
      <c r="F8" s="62">
        <v>150.30000000000001</v>
      </c>
      <c r="G8" s="62">
        <v>155.4</v>
      </c>
    </row>
    <row r="9" spans="2:8" ht="15">
      <c r="B9" s="15" t="s">
        <v>13</v>
      </c>
      <c r="C9" s="62">
        <v>137.69999999999999</v>
      </c>
      <c r="D9" s="62">
        <v>130.30000000000001</v>
      </c>
      <c r="E9" s="62">
        <v>134.1</v>
      </c>
      <c r="F9" s="62">
        <v>134.80000000000001</v>
      </c>
      <c r="G9" s="62">
        <v>134.30000000000001</v>
      </c>
    </row>
    <row r="10" spans="2:8" ht="15">
      <c r="B10" s="15" t="s">
        <v>14</v>
      </c>
      <c r="C10" s="62">
        <v>143.6</v>
      </c>
      <c r="D10" s="62">
        <v>152.6</v>
      </c>
      <c r="E10" s="62">
        <v>147.30000000000001</v>
      </c>
      <c r="F10" s="62">
        <v>148.4</v>
      </c>
      <c r="G10" s="62">
        <v>147.5</v>
      </c>
    </row>
    <row r="11" spans="2:8" ht="15">
      <c r="B11" s="15" t="s">
        <v>15</v>
      </c>
      <c r="C11" s="62">
        <v>132.69999999999999</v>
      </c>
      <c r="D11" s="62">
        <v>125.5</v>
      </c>
      <c r="E11" s="62">
        <v>125.2</v>
      </c>
      <c r="F11" s="62">
        <v>126</v>
      </c>
      <c r="G11" s="62">
        <v>126.6</v>
      </c>
    </row>
    <row r="12" spans="2:8" ht="15">
      <c r="B12" s="15" t="s">
        <v>16</v>
      </c>
      <c r="C12" s="62">
        <v>143.9</v>
      </c>
      <c r="D12" s="62">
        <v>138.69999999999999</v>
      </c>
      <c r="E12" s="62">
        <v>138.19999999999999</v>
      </c>
      <c r="F12" s="62">
        <v>137.80000000000001</v>
      </c>
      <c r="G12" s="62">
        <v>139.19018707965492</v>
      </c>
    </row>
    <row r="13" spans="2:8" ht="15">
      <c r="B13" s="15" t="s">
        <v>17</v>
      </c>
      <c r="C13" s="62">
        <v>135.19999999999999</v>
      </c>
      <c r="D13" s="62">
        <v>131.4</v>
      </c>
      <c r="E13" s="62">
        <v>127.1</v>
      </c>
      <c r="F13" s="62">
        <v>124.6</v>
      </c>
      <c r="G13" s="62">
        <v>127.2</v>
      </c>
    </row>
    <row r="14" spans="2:8" ht="15">
      <c r="B14" s="15" t="s">
        <v>18</v>
      </c>
      <c r="C14" s="86">
        <v>145</v>
      </c>
      <c r="D14" s="86">
        <v>137.1</v>
      </c>
      <c r="E14" s="86">
        <v>131.19999999999999</v>
      </c>
      <c r="F14" s="86">
        <v>131.1</v>
      </c>
      <c r="G14" s="62">
        <v>132.4</v>
      </c>
    </row>
    <row r="15" spans="2:8" ht="15">
      <c r="B15" s="16" t="s">
        <v>19</v>
      </c>
      <c r="C15" s="63">
        <v>131.5</v>
      </c>
      <c r="D15" s="63">
        <v>123.9</v>
      </c>
      <c r="E15" s="63">
        <v>125.3</v>
      </c>
      <c r="F15" s="63">
        <v>127.8</v>
      </c>
      <c r="G15" s="63">
        <v>126.1</v>
      </c>
    </row>
    <row r="16" spans="2:8" ht="15">
      <c r="B16" s="13" t="s">
        <v>20</v>
      </c>
      <c r="C16" s="64"/>
      <c r="D16" s="64"/>
      <c r="E16" s="64"/>
      <c r="F16" s="64"/>
      <c r="G16" s="64"/>
    </row>
    <row r="17" spans="2:7" ht="15">
      <c r="B17" s="15" t="s">
        <v>21</v>
      </c>
      <c r="C17" s="62">
        <v>157.9</v>
      </c>
      <c r="D17" s="62">
        <v>157</v>
      </c>
      <c r="E17" s="62">
        <v>154</v>
      </c>
      <c r="F17" s="62">
        <v>153.9</v>
      </c>
      <c r="G17" s="62">
        <v>154.5</v>
      </c>
    </row>
    <row r="18" spans="2:7" ht="15">
      <c r="B18" s="15" t="s">
        <v>22</v>
      </c>
      <c r="C18" s="62">
        <v>154.69999999999999</v>
      </c>
      <c r="D18" s="62">
        <v>147</v>
      </c>
      <c r="E18" s="62">
        <v>144.69999999999999</v>
      </c>
      <c r="F18" s="62">
        <v>146.30000000000001</v>
      </c>
      <c r="G18" s="62">
        <v>153.80000000000001</v>
      </c>
    </row>
    <row r="19" spans="2:7" ht="15">
      <c r="B19" s="15" t="s">
        <v>23</v>
      </c>
      <c r="C19" s="62">
        <v>141</v>
      </c>
      <c r="D19" s="62">
        <v>135.9</v>
      </c>
      <c r="E19" s="62">
        <v>119.4</v>
      </c>
      <c r="F19" s="62">
        <v>120</v>
      </c>
      <c r="G19" s="62">
        <v>120.6</v>
      </c>
    </row>
    <row r="20" spans="2:7" ht="15">
      <c r="B20" s="15" t="s">
        <v>24</v>
      </c>
      <c r="C20" s="62">
        <v>157.80000000000001</v>
      </c>
      <c r="D20" s="62">
        <v>154.4</v>
      </c>
      <c r="E20" s="62">
        <v>153.19999999999999</v>
      </c>
      <c r="F20" s="62">
        <v>153.4</v>
      </c>
      <c r="G20" s="62">
        <v>154.30000000000001</v>
      </c>
    </row>
    <row r="21" spans="2:7" ht="15">
      <c r="B21" s="15" t="s">
        <v>25</v>
      </c>
      <c r="C21" s="62">
        <v>154.9</v>
      </c>
      <c r="D21" s="62">
        <v>152.4</v>
      </c>
      <c r="E21" s="62">
        <v>151.6</v>
      </c>
      <c r="F21" s="62">
        <v>157</v>
      </c>
      <c r="G21" s="62">
        <v>153.80000000000001</v>
      </c>
    </row>
    <row r="22" spans="2:7" ht="15">
      <c r="B22" s="15" t="s">
        <v>26</v>
      </c>
      <c r="C22" s="86">
        <v>151.5</v>
      </c>
      <c r="D22" s="86">
        <v>150.80000000000001</v>
      </c>
      <c r="E22" s="86">
        <v>146.4</v>
      </c>
      <c r="F22" s="86">
        <v>146.4</v>
      </c>
      <c r="G22" s="62">
        <v>149.6</v>
      </c>
    </row>
    <row r="23" spans="2:7" ht="15">
      <c r="B23" s="15" t="s">
        <v>27</v>
      </c>
      <c r="C23" s="86">
        <v>158.6</v>
      </c>
      <c r="D23" s="86">
        <v>150.30000000000001</v>
      </c>
      <c r="E23" s="86">
        <v>143.4</v>
      </c>
      <c r="F23" s="86">
        <v>143.4</v>
      </c>
      <c r="G23" s="62">
        <v>142</v>
      </c>
    </row>
    <row r="24" spans="2:7" ht="15">
      <c r="B24" s="15" t="s">
        <v>28</v>
      </c>
      <c r="C24" s="86">
        <v>148.5</v>
      </c>
      <c r="D24" s="86">
        <v>140.9</v>
      </c>
      <c r="E24" s="86">
        <v>133.6</v>
      </c>
      <c r="F24" s="86">
        <v>132.69999999999999</v>
      </c>
      <c r="G24" s="62">
        <v>135</v>
      </c>
    </row>
    <row r="25" spans="2:7" ht="16.5">
      <c r="B25" s="21" t="s">
        <v>77</v>
      </c>
      <c r="C25" s="83">
        <v>143.39087513576601</v>
      </c>
      <c r="D25" s="83">
        <v>138.48644189348244</v>
      </c>
      <c r="E25" s="83">
        <v>136.79439106964045</v>
      </c>
      <c r="F25" s="83">
        <v>136.70132624064595</v>
      </c>
      <c r="G25" s="69">
        <v>137.31</v>
      </c>
    </row>
    <row r="27" spans="2:7" ht="15">
      <c r="B27" s="55" t="s">
        <v>93</v>
      </c>
    </row>
    <row r="28" spans="2:7" ht="14.25" customHeight="1">
      <c r="B28" s="105" t="s">
        <v>90</v>
      </c>
      <c r="C28" s="105"/>
      <c r="D28" s="105"/>
      <c r="E28" s="105"/>
      <c r="F28" s="105"/>
      <c r="G28" s="105"/>
    </row>
    <row r="29" spans="2:7">
      <c r="B29" s="105"/>
      <c r="C29" s="105"/>
      <c r="D29" s="105"/>
      <c r="E29" s="105"/>
      <c r="F29" s="105"/>
      <c r="G29" s="105"/>
    </row>
    <row r="30" spans="2:7">
      <c r="B30" s="105"/>
      <c r="C30" s="105"/>
      <c r="D30" s="105"/>
      <c r="E30" s="105"/>
      <c r="F30" s="105"/>
      <c r="G30" s="105"/>
    </row>
    <row r="31" spans="2:7" ht="15">
      <c r="B31" s="53" t="s">
        <v>69</v>
      </c>
    </row>
  </sheetData>
  <mergeCells count="2">
    <mergeCell ref="B28:G30"/>
    <mergeCell ref="B2:H2"/>
  </mergeCells>
  <hyperlinks>
    <hyperlink ref="B31" r:id="rId1" xr:uid="{00000000-0004-0000-1D00-000000000000}"/>
  </hyperlinks>
  <pageMargins left="0.7" right="0.7" top="0.75" bottom="0.75" header="0.3" footer="0.3"/>
  <pageSetup paperSize="9" orientation="landscape" r:id="rId2"/>
  <headerFooter>
    <oddHeader>&amp;R&amp;G</oddHeader>
  </headerFooter>
  <legacyDrawingHF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K31"/>
  <sheetViews>
    <sheetView view="pageLayout" zoomScaleNormal="100" workbookViewId="0">
      <selection activeCell="F22" sqref="F22"/>
    </sheetView>
  </sheetViews>
  <sheetFormatPr defaultColWidth="9.140625" defaultRowHeight="14.25"/>
  <cols>
    <col min="1" max="1" width="9.140625" style="2"/>
    <col min="2" max="2" width="33.28515625" style="2" customWidth="1"/>
    <col min="3" max="6" width="9.7109375" style="2" customWidth="1"/>
    <col min="7" max="7" width="10.5703125" style="2" customWidth="1"/>
    <col min="8" max="16384" width="9.140625" style="2"/>
  </cols>
  <sheetData>
    <row r="1" spans="2:11">
      <c r="B1" s="51"/>
    </row>
    <row r="2" spans="2:11" ht="18">
      <c r="B2" s="104" t="s">
        <v>94</v>
      </c>
      <c r="C2" s="104"/>
      <c r="D2" s="104"/>
      <c r="E2" s="104"/>
      <c r="F2" s="104"/>
      <c r="G2" s="104"/>
      <c r="H2" s="104"/>
      <c r="I2" s="104"/>
      <c r="J2" s="104"/>
      <c r="K2" s="104"/>
    </row>
    <row r="4" spans="2:11" ht="15">
      <c r="B4" s="11" t="s">
        <v>3</v>
      </c>
      <c r="C4" s="12" t="s">
        <v>4</v>
      </c>
      <c r="D4" s="12" t="s">
        <v>5</v>
      </c>
      <c r="E4" s="12" t="s">
        <v>6</v>
      </c>
      <c r="F4" s="12" t="s">
        <v>7</v>
      </c>
      <c r="G4" s="12" t="s">
        <v>8</v>
      </c>
    </row>
    <row r="5" spans="2:11" ht="15">
      <c r="B5" s="15" t="s">
        <v>9</v>
      </c>
      <c r="C5" s="62">
        <v>138.73333333333335</v>
      </c>
      <c r="D5" s="62">
        <v>138.4</v>
      </c>
      <c r="E5" s="62">
        <v>131.96666666666667</v>
      </c>
      <c r="F5" s="62">
        <v>128.69999999999999</v>
      </c>
      <c r="G5" s="62">
        <v>125.7</v>
      </c>
    </row>
    <row r="6" spans="2:11" ht="15">
      <c r="B6" s="15" t="s">
        <v>10</v>
      </c>
      <c r="C6" s="62">
        <v>153.83333333333334</v>
      </c>
      <c r="D6" s="62">
        <v>154.80000000000001</v>
      </c>
      <c r="E6" s="62">
        <v>150.70000000000002</v>
      </c>
      <c r="F6" s="62">
        <v>148.80000000000001</v>
      </c>
      <c r="G6" s="62">
        <v>149.47999999999999</v>
      </c>
    </row>
    <row r="7" spans="2:11" ht="15">
      <c r="B7" s="15" t="s">
        <v>11</v>
      </c>
      <c r="C7" s="62">
        <v>141.93333333333334</v>
      </c>
      <c r="D7" s="62">
        <v>144.69999999999999</v>
      </c>
      <c r="E7" s="62">
        <v>138.29999999999998</v>
      </c>
      <c r="F7" s="62">
        <v>130.5</v>
      </c>
      <c r="G7" s="62">
        <v>124.9</v>
      </c>
    </row>
    <row r="8" spans="2:11" ht="15">
      <c r="B8" s="15" t="s">
        <v>12</v>
      </c>
      <c r="C8" s="62">
        <v>155.26666666666665</v>
      </c>
      <c r="D8" s="62">
        <v>157.9</v>
      </c>
      <c r="E8" s="62">
        <v>154.4</v>
      </c>
      <c r="F8" s="62">
        <v>151.9</v>
      </c>
      <c r="G8" s="62">
        <v>152.5</v>
      </c>
    </row>
    <row r="9" spans="2:11" ht="15">
      <c r="B9" s="15" t="s">
        <v>13</v>
      </c>
      <c r="C9" s="62">
        <v>138.4</v>
      </c>
      <c r="D9" s="62">
        <v>137.6</v>
      </c>
      <c r="E9" s="62">
        <v>134.03333333333333</v>
      </c>
      <c r="F9" s="62">
        <v>133.1</v>
      </c>
      <c r="G9" s="62">
        <v>134.1</v>
      </c>
    </row>
    <row r="10" spans="2:11" ht="15">
      <c r="B10" s="15" t="s">
        <v>14</v>
      </c>
      <c r="C10" s="62">
        <v>142.06666666666669</v>
      </c>
      <c r="D10" s="62">
        <v>144.9</v>
      </c>
      <c r="E10" s="62">
        <v>147.83333333333334</v>
      </c>
      <c r="F10" s="62">
        <v>149.4</v>
      </c>
      <c r="G10" s="62">
        <v>147.69999999999999</v>
      </c>
    </row>
    <row r="11" spans="2:11" ht="15">
      <c r="B11" s="15" t="s">
        <v>15</v>
      </c>
      <c r="C11" s="62">
        <v>134.56666666666666</v>
      </c>
      <c r="D11" s="62">
        <v>131.9</v>
      </c>
      <c r="E11" s="62">
        <v>127.8</v>
      </c>
      <c r="F11" s="62">
        <v>125.6</v>
      </c>
      <c r="G11" s="62">
        <v>125.9</v>
      </c>
      <c r="I11"/>
    </row>
    <row r="12" spans="2:11" ht="15">
      <c r="B12" s="15" t="s">
        <v>16</v>
      </c>
      <c r="C12" s="62">
        <v>146.73333333333332</v>
      </c>
      <c r="D12" s="62">
        <v>144.9</v>
      </c>
      <c r="E12" s="62">
        <v>140.26666666666668</v>
      </c>
      <c r="F12" s="62">
        <v>138.19999999999999</v>
      </c>
      <c r="G12" s="62">
        <v>138.4</v>
      </c>
    </row>
    <row r="13" spans="2:11" ht="15">
      <c r="B13" s="15" t="s">
        <v>17</v>
      </c>
      <c r="C13" s="62">
        <v>137.26666666666668</v>
      </c>
      <c r="D13" s="62">
        <v>136.9</v>
      </c>
      <c r="E13" s="62">
        <v>131.23333333333335</v>
      </c>
      <c r="F13" s="62">
        <v>127.7</v>
      </c>
      <c r="G13" s="62">
        <v>126.3</v>
      </c>
    </row>
    <row r="14" spans="2:11" ht="15">
      <c r="B14" s="15" t="s">
        <v>18</v>
      </c>
      <c r="C14" s="86">
        <v>145.1</v>
      </c>
      <c r="D14" s="86">
        <v>144.69999999999999</v>
      </c>
      <c r="E14" s="86">
        <v>137.76666666666668</v>
      </c>
      <c r="F14" s="87">
        <v>133.1</v>
      </c>
      <c r="G14" s="62">
        <v>131.6</v>
      </c>
    </row>
    <row r="15" spans="2:11" ht="15">
      <c r="B15" s="16" t="s">
        <v>19</v>
      </c>
      <c r="C15" s="63">
        <v>133.46666666666667</v>
      </c>
      <c r="D15" s="63">
        <v>132.19999999999999</v>
      </c>
      <c r="E15" s="63">
        <v>126.89999999999999</v>
      </c>
      <c r="F15" s="63">
        <v>125.7</v>
      </c>
      <c r="G15" s="63">
        <v>126.4</v>
      </c>
    </row>
    <row r="16" spans="2:11" ht="15">
      <c r="B16" s="13" t="s">
        <v>20</v>
      </c>
      <c r="C16" s="64"/>
      <c r="D16" s="64"/>
      <c r="E16" s="64"/>
      <c r="F16" s="64"/>
      <c r="G16" s="64"/>
    </row>
    <row r="17" spans="2:7" ht="15">
      <c r="B17" s="15" t="s">
        <v>21</v>
      </c>
      <c r="C17" s="62">
        <v>159.23333333333335</v>
      </c>
      <c r="D17" s="62">
        <v>160.6</v>
      </c>
      <c r="E17" s="62">
        <v>156.29999999999998</v>
      </c>
      <c r="F17" s="62">
        <v>155</v>
      </c>
      <c r="G17" s="62">
        <v>154.1</v>
      </c>
    </row>
    <row r="18" spans="2:7" ht="15">
      <c r="B18" s="15" t="s">
        <v>22</v>
      </c>
      <c r="C18" s="62">
        <v>154.06666666666666</v>
      </c>
      <c r="D18" s="62">
        <v>154.30000000000001</v>
      </c>
      <c r="E18" s="62">
        <v>148.79999999999998</v>
      </c>
      <c r="F18" s="62">
        <v>146</v>
      </c>
      <c r="G18" s="62">
        <v>148.30000000000001</v>
      </c>
    </row>
    <row r="19" spans="2:7" ht="15">
      <c r="B19" s="15" t="s">
        <v>23</v>
      </c>
      <c r="C19" s="62">
        <v>139.46666666666667</v>
      </c>
      <c r="D19" s="62">
        <v>142.4</v>
      </c>
      <c r="E19" s="62">
        <v>132.1</v>
      </c>
      <c r="F19" s="62">
        <v>125.1</v>
      </c>
      <c r="G19" s="62">
        <v>120</v>
      </c>
    </row>
    <row r="20" spans="2:7" ht="15">
      <c r="B20" s="15" t="s">
        <v>24</v>
      </c>
      <c r="C20" s="62">
        <v>160.9</v>
      </c>
      <c r="D20" s="62">
        <v>160.69999999999999</v>
      </c>
      <c r="E20" s="62">
        <v>155.13333333333335</v>
      </c>
      <c r="F20" s="62">
        <v>153.69999999999999</v>
      </c>
      <c r="G20" s="62">
        <v>153.69999999999999</v>
      </c>
    </row>
    <row r="21" spans="2:7" ht="15">
      <c r="B21" s="15" t="s">
        <v>25</v>
      </c>
      <c r="C21" s="62">
        <v>154.86666666666667</v>
      </c>
      <c r="D21" s="62">
        <v>157.80000000000001</v>
      </c>
      <c r="E21" s="62">
        <v>152.96666666666667</v>
      </c>
      <c r="F21" s="62">
        <v>153.69999999999999</v>
      </c>
      <c r="G21" s="62">
        <v>154.1</v>
      </c>
    </row>
    <row r="22" spans="2:7" ht="15">
      <c r="B22" s="15" t="s">
        <v>26</v>
      </c>
      <c r="C22" s="86">
        <v>152.73333333333335</v>
      </c>
      <c r="D22" s="86">
        <v>155.19999999999999</v>
      </c>
      <c r="E22" s="86">
        <v>149.56666666666669</v>
      </c>
      <c r="F22" s="86">
        <v>147.9</v>
      </c>
      <c r="G22" s="62">
        <v>147.5</v>
      </c>
    </row>
    <row r="23" spans="2:7" ht="15">
      <c r="B23" s="15" t="s">
        <v>27</v>
      </c>
      <c r="C23" s="86">
        <v>156.9</v>
      </c>
      <c r="D23" s="86">
        <v>158.30000000000001</v>
      </c>
      <c r="E23" s="86">
        <v>150.76666666666665</v>
      </c>
      <c r="F23" s="86">
        <v>145.69999999999999</v>
      </c>
      <c r="G23" s="62">
        <v>142.9</v>
      </c>
    </row>
    <row r="24" spans="2:7" ht="15">
      <c r="B24" s="15" t="s">
        <v>28</v>
      </c>
      <c r="C24" s="86">
        <v>141.96666666666667</v>
      </c>
      <c r="D24" s="86">
        <v>146.80000000000001</v>
      </c>
      <c r="E24" s="86">
        <v>141</v>
      </c>
      <c r="F24" s="86">
        <v>135.69999999999999</v>
      </c>
      <c r="G24" s="62">
        <v>133.80000000000001</v>
      </c>
    </row>
    <row r="25" spans="2:7" ht="15.75">
      <c r="B25" s="21" t="s">
        <v>77</v>
      </c>
      <c r="C25" s="69">
        <v>144.41173357175236</v>
      </c>
      <c r="D25" s="69">
        <v>144.25253646492538</v>
      </c>
      <c r="E25" s="69">
        <v>139.50567620635587</v>
      </c>
      <c r="F25" s="69">
        <v>137.30807529895523</v>
      </c>
      <c r="G25" s="69">
        <v>136.89800662586617</v>
      </c>
    </row>
    <row r="26" spans="2:7" ht="15">
      <c r="C26" s="88"/>
      <c r="D26" s="88"/>
      <c r="E26" s="88"/>
      <c r="F26" s="88"/>
      <c r="G26" s="88"/>
    </row>
    <row r="27" spans="2:7" ht="15">
      <c r="B27" s="55" t="s">
        <v>93</v>
      </c>
    </row>
    <row r="28" spans="2:7" ht="14.25" customHeight="1">
      <c r="B28" s="105" t="s">
        <v>90</v>
      </c>
      <c r="C28" s="105"/>
      <c r="D28" s="105"/>
      <c r="E28" s="105"/>
      <c r="F28" s="105"/>
      <c r="G28" s="105"/>
    </row>
    <row r="29" spans="2:7">
      <c r="B29" s="105"/>
      <c r="C29" s="105"/>
      <c r="D29" s="105"/>
      <c r="E29" s="105"/>
      <c r="F29" s="105"/>
      <c r="G29" s="105"/>
    </row>
    <row r="30" spans="2:7">
      <c r="B30" s="105"/>
      <c r="C30" s="105"/>
      <c r="D30" s="105"/>
      <c r="E30" s="105"/>
      <c r="F30" s="105"/>
      <c r="G30" s="105"/>
    </row>
    <row r="31" spans="2:7" ht="15">
      <c r="B31" s="53" t="s">
        <v>69</v>
      </c>
    </row>
  </sheetData>
  <mergeCells count="2">
    <mergeCell ref="B28:G30"/>
    <mergeCell ref="B2:K2"/>
  </mergeCells>
  <hyperlinks>
    <hyperlink ref="B31" r:id="rId1" xr:uid="{00000000-0004-0000-1E00-000000000000}"/>
  </hyperlinks>
  <pageMargins left="0.7" right="0.7" top="0.75" bottom="0.75" header="0.3" footer="0.3"/>
  <pageSetup paperSize="9" orientation="landscape" r:id="rId2"/>
  <headerFooter>
    <oddHeader>&amp;R&amp;G</oddHeader>
  </headerFooter>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DF8F361E532A48A7CC05D00D3CB8A8" ma:contentTypeVersion="26" ma:contentTypeDescription="Create a new document." ma:contentTypeScope="" ma:versionID="ce77929d0b97e50434b98e65c0bee22f">
  <xsd:schema xmlns:xsd="http://www.w3.org/2001/XMLSchema" xmlns:xs="http://www.w3.org/2001/XMLSchema" xmlns:p="http://schemas.microsoft.com/office/2006/metadata/properties" xmlns:ns2="f2ab88c6-f887-4dcd-baf4-8584b4650551" xmlns:ns3="7e7c9dae-1ea2-4463-9b55-ba5c2dc1532f" targetNamespace="http://schemas.microsoft.com/office/2006/metadata/properties" ma:root="true" ma:fieldsID="fd4310cd9c1038a9032ee9fb0a011fe1" ns2:_="" ns3:_="">
    <xsd:import namespace="f2ab88c6-f887-4dcd-baf4-8584b4650551"/>
    <xsd:import namespace="7e7c9dae-1ea2-4463-9b55-ba5c2dc153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DocumentType" minOccurs="0"/>
                <xsd:element ref="ns2:TeamArea" minOccurs="0"/>
                <xsd:element ref="ns2:SubjectArea" minOccurs="0"/>
                <xsd:element ref="ns2:Status" minOccurs="0"/>
                <xsd:element ref="ns2:Owner" minOccurs="0"/>
                <xsd:element ref="ns2:Confidentiality" minOccurs="0"/>
                <xsd:element ref="ns2:DataSource" minOccurs="0"/>
                <xsd:element ref="ns2:ReportingPeriod" minOccurs="0"/>
                <xsd:element ref="ns2:Region" minOccurs="0"/>
                <xsd:element ref="ns2:WaterCompany" minOccurs="0"/>
                <xsd:element ref="ns2:Syste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ab88c6-f887-4dcd-baf4-8584b46505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b09e81d-2d7c-4d23-a0d6-f27412ff3b9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DocumentType" ma:index="22" nillable="true" ma:displayName="Document Type" ma:description="What Type of Document is this. " ma:format="Dropdown" ma:internalName="DocumentType">
      <xsd:complexType>
        <xsd:complexContent>
          <xsd:extension base="dms:MultiChoice">
            <xsd:sequence>
              <xsd:element name="Value" maxOccurs="unbounded" minOccurs="0" nillable="true">
                <xsd:simpleType>
                  <xsd:restriction base="dms:Choice">
                    <xsd:enumeration value="Report"/>
                    <xsd:enumeration value="Dashboard"/>
                    <xsd:enumeration value="SOP"/>
                    <xsd:enumeration value="Guidance"/>
                    <xsd:enumeration value="Dataset"/>
                    <xsd:enumeration value="Presentation"/>
                    <xsd:enumeration value="Briefing"/>
                    <xsd:enumeration value="Research Output"/>
                    <xsd:enumeration value="Meeting Notes"/>
                  </xsd:restriction>
                </xsd:simpleType>
              </xsd:element>
            </xsd:sequence>
          </xsd:extension>
        </xsd:complexContent>
      </xsd:complexType>
    </xsd:element>
    <xsd:element name="TeamArea" ma:index="23" nillable="true" ma:displayName="Team Area" ma:description="Which Team does this apply to. " ma:format="Dropdown" ma:internalName="TeamArea">
      <xsd:complexType>
        <xsd:complexContent>
          <xsd:extension base="dms:MultiChoice">
            <xsd:sequence>
              <xsd:element name="Value" maxOccurs="unbounded" minOccurs="0" nillable="true">
                <xsd:simpleType>
                  <xsd:restriction base="dms:Choice">
                    <xsd:enumeration value="Analytics"/>
                    <xsd:enumeration value="Research"/>
                    <xsd:enumeration value="Consumer Panels"/>
                    <xsd:enumeration value="TAP"/>
                    <xsd:enumeration value="Customer Services"/>
                    <xsd:enumeration value="Complaints"/>
                    <xsd:enumeration value="Water Mark"/>
                    <xsd:enumeration value="Strategy"/>
                  </xsd:restriction>
                </xsd:simpleType>
              </xsd:element>
            </xsd:sequence>
          </xsd:extension>
        </xsd:complexContent>
      </xsd:complexType>
    </xsd:element>
    <xsd:element name="SubjectArea" ma:index="24" nillable="true" ma:displayName="Subject Area" ma:description="What Subject does this item refer to. " ma:format="Dropdown" ma:internalName="SubjectArea">
      <xsd:complexType>
        <xsd:complexContent>
          <xsd:extension base="dms:MultiChoice">
            <xsd:sequence>
              <xsd:element name="Value" maxOccurs="unbounded" minOccurs="0" nillable="true">
                <xsd:simpleType>
                  <xsd:restriction base="dms:Choice">
                    <xsd:enumeration value="Complaints"/>
                    <xsd:enumeration value="Affordability"/>
                    <xsd:enumeration value="Metering"/>
                    <xsd:enumeration value="Leakage"/>
                    <xsd:enumeration value="Sewer Flooding"/>
                    <xsd:enumeration value="Vulnerability"/>
                    <xsd:enumeration value="Customer Satisfaction"/>
                    <xsd:enumeration value="Water Quality"/>
                  </xsd:restriction>
                </xsd:simpleType>
              </xsd:element>
            </xsd:sequence>
          </xsd:extension>
        </xsd:complexContent>
      </xsd:complexType>
    </xsd:element>
    <xsd:element name="Status" ma:index="25" nillable="true" ma:displayName="Status" ma:format="Dropdown" ma:internalName="Status">
      <xsd:simpleType>
        <xsd:restriction base="dms:Choice">
          <xsd:enumeration value="Draft"/>
          <xsd:enumeration value="In Review"/>
          <xsd:enumeration value="Published"/>
          <xsd:enumeration value="Choice 4"/>
        </xsd:restriction>
      </xsd:simpleType>
    </xsd:element>
    <xsd:element name="Owner" ma:index="26" nillable="true" ma:displayName="Owner" ma:format="Dropdown" ma:list="UserInfo" ma:SharePointGroup="0" ma:internalName="Own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fidentiality" ma:index="27" nillable="true" ma:displayName="Confidentiality" ma:format="RadioButtons" ma:internalName="Confidentiality">
      <xsd:simpleType>
        <xsd:restriction base="dms:Choice">
          <xsd:enumeration value="Public"/>
          <xsd:enumeration value="Internal"/>
          <xsd:enumeration value="Restricted"/>
        </xsd:restriction>
      </xsd:simpleType>
    </xsd:element>
    <xsd:element name="DataSource" ma:index="28" nillable="true" ma:displayName="Data Source" ma:format="Dropdown" ma:internalName="DataSource">
      <xsd:simpleType>
        <xsd:union memberTypes="dms:Text">
          <xsd:simpleType>
            <xsd:restriction base="dms:Choice">
              <xsd:enumeration value="TAP"/>
              <xsd:enumeration value="CRM"/>
              <xsd:enumeration value="Water Company Submission"/>
              <xsd:enumeration value="Survey"/>
              <xsd:enumeration value="OFWAT"/>
              <xsd:enumeration value="Internal"/>
            </xsd:restriction>
          </xsd:simpleType>
        </xsd:union>
      </xsd:simpleType>
    </xsd:element>
    <xsd:element name="ReportingPeriod" ma:index="29" nillable="true" ma:displayName="Reporting Period" ma:format="Dropdown" ma:internalName="ReportingPeriod">
      <xsd:simpleType>
        <xsd:restriction base="dms:Choice">
          <xsd:enumeration value="Monthly"/>
          <xsd:enumeration value="Quarterly"/>
          <xsd:enumeration value="Annual"/>
          <xsd:enumeration value="Ad-Hoc"/>
        </xsd:restriction>
      </xsd:simpleType>
    </xsd:element>
    <xsd:element name="Region" ma:index="30" nillable="true" ma:displayName="Region" ma:description="Which part of Wales and or England does this apply to. " ma:format="Dropdown" ma:internalName="Region">
      <xsd:complexType>
        <xsd:complexContent>
          <xsd:extension base="dms:MultiChoice">
            <xsd:sequence>
              <xsd:element name="Value" maxOccurs="unbounded" minOccurs="0" nillable="true">
                <xsd:simpleType>
                  <xsd:restriction base="dms:Choice">
                    <xsd:enumeration value="Wales"/>
                    <xsd:enumeration value="England"/>
                  </xsd:restriction>
                </xsd:simpleType>
              </xsd:element>
            </xsd:sequence>
          </xsd:extension>
        </xsd:complexContent>
      </xsd:complexType>
    </xsd:element>
    <xsd:element name="WaterCompany" ma:index="31" nillable="true" ma:displayName="Water Company" ma:format="Dropdown" ma:internalName="WaterCompany">
      <xsd:complexType>
        <xsd:complexContent>
          <xsd:extension base="dms:MultiChoice">
            <xsd:sequence>
              <xsd:element name="Value" maxOccurs="unbounded" minOccurs="0" nillable="true">
                <xsd:simpleType>
                  <xsd:restriction base="dms:Choice">
                    <xsd:enumeration value="All Companies"/>
                    <xsd:enumeration value="Multiple Companies"/>
                    <xsd:enumeration value="Industry Wide"/>
                    <xsd:enumeration value="NHH Market"/>
                    <xsd:enumeration value="Retailers"/>
                    <xsd:enumeration value="NAVs"/>
                    <xsd:enumeration value="MOSL"/>
                    <xsd:enumeration value="Ombudsman"/>
                    <xsd:enumeration value="Regulator"/>
                  </xsd:restriction>
                </xsd:simpleType>
              </xsd:element>
            </xsd:sequence>
          </xsd:extension>
        </xsd:complexContent>
      </xsd:complexType>
    </xsd:element>
    <xsd:element name="System" ma:index="32" nillable="true" ma:displayName="System" ma:format="Dropdown" ma:internalName="System">
      <xsd:complexType>
        <xsd:complexContent>
          <xsd:extension base="dms:MultiChoice">
            <xsd:sequence>
              <xsd:element name="Value" maxOccurs="unbounded" minOccurs="0" nillable="true">
                <xsd:simpleType>
                  <xsd:restriction base="dms:Choice">
                    <xsd:enumeration value="TAP"/>
                    <xsd:enumeration value="Power BI"/>
                    <xsd:enumeration value="Sharepoint"/>
                    <xsd:enumeration value="Data Warehouse"/>
                    <xsd:enumeration value="DevOps"/>
                  </xsd:restriction>
                </xsd:simpleType>
              </xsd:element>
            </xsd:sequence>
          </xsd:extension>
        </xsd:complexContent>
      </xsd:complex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7c9dae-1ea2-4463-9b55-ba5c2dc1532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2ed130b-83c2-4246-9925-37f60ddfdc0b}" ma:internalName="TaxCatchAll" ma:showField="CatchAllData" ma:web="7e7c9dae-1ea2-4463-9b55-ba5c2dc153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e7c9dae-1ea2-4463-9b55-ba5c2dc1532f" xsi:nil="true"/>
    <lcf76f155ced4ddcb4097134ff3c332f xmlns="f2ab88c6-f887-4dcd-baf4-8584b4650551">
      <Terms xmlns="http://schemas.microsoft.com/office/infopath/2007/PartnerControls"/>
    </lcf76f155ced4ddcb4097134ff3c332f>
    <DocumentType xmlns="f2ab88c6-f887-4dcd-baf4-8584b4650551" xsi:nil="true"/>
    <WaterCompany xmlns="f2ab88c6-f887-4dcd-baf4-8584b4650551" xsi:nil="true"/>
    <ReportingPeriod xmlns="f2ab88c6-f887-4dcd-baf4-8584b4650551" xsi:nil="true"/>
    <Owner xmlns="f2ab88c6-f887-4dcd-baf4-8584b4650551">
      <UserInfo>
        <DisplayName/>
        <AccountId xsi:nil="true"/>
        <AccountType/>
      </UserInfo>
    </Owner>
    <TeamArea xmlns="f2ab88c6-f887-4dcd-baf4-8584b4650551" xsi:nil="true"/>
    <Confidentiality xmlns="f2ab88c6-f887-4dcd-baf4-8584b4650551" xsi:nil="true"/>
    <System xmlns="f2ab88c6-f887-4dcd-baf4-8584b4650551" xsi:nil="true"/>
    <DataSource xmlns="f2ab88c6-f887-4dcd-baf4-8584b4650551" xsi:nil="true"/>
    <Region xmlns="f2ab88c6-f887-4dcd-baf4-8584b4650551" xsi:nil="true"/>
    <SubjectArea xmlns="f2ab88c6-f887-4dcd-baf4-8584b4650551" xsi:nil="true"/>
    <Status xmlns="f2ab88c6-f887-4dcd-baf4-8584b4650551" xsi:nil="true"/>
  </documentManagement>
</p:properties>
</file>

<file path=customXml/itemProps1.xml><?xml version="1.0" encoding="utf-8"?>
<ds:datastoreItem xmlns:ds="http://schemas.openxmlformats.org/officeDocument/2006/customXml" ds:itemID="{E6008AE3-F95D-42CF-9573-1B6AEE8994C6}">
  <ds:schemaRefs>
    <ds:schemaRef ds:uri="http://schemas.microsoft.com/sharepoint/v3/contenttype/forms"/>
  </ds:schemaRefs>
</ds:datastoreItem>
</file>

<file path=customXml/itemProps2.xml><?xml version="1.0" encoding="utf-8"?>
<ds:datastoreItem xmlns:ds="http://schemas.openxmlformats.org/officeDocument/2006/customXml" ds:itemID="{11FC791D-1989-48D7-9E41-BF1E6DC3F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ab88c6-f887-4dcd-baf4-8584b4650551"/>
    <ds:schemaRef ds:uri="7e7c9dae-1ea2-4463-9b55-ba5c2dc15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2E5008-CE84-4C91-A87E-5303C22C9906}">
  <ds:schemaRefs>
    <ds:schemaRef ds:uri="http://schemas.microsoft.com/office/2006/metadata/properties"/>
    <ds:schemaRef ds:uri="http://schemas.microsoft.com/office/infopath/2007/PartnerControls"/>
    <ds:schemaRef ds:uri="7e7c9dae-1ea2-4463-9b55-ba5c2dc1532f"/>
    <ds:schemaRef ds:uri="f2ab88c6-f887-4dcd-baf4-8584b46505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13</vt:i4>
      </vt:variant>
    </vt:vector>
  </HeadingPairs>
  <TitlesOfParts>
    <vt:vector size="52" baseType="lpstr">
      <vt:lpstr>Title</vt:lpstr>
      <vt:lpstr>General Caveats</vt:lpstr>
      <vt:lpstr>WaterSure</vt:lpstr>
      <vt:lpstr>WaterSure per 10,000 metered</vt:lpstr>
      <vt:lpstr>WaterSure Financial</vt:lpstr>
      <vt:lpstr>WaterSure avg bill reduction</vt:lpstr>
      <vt:lpstr>Social Tariffs</vt:lpstr>
      <vt:lpstr>Social tariff per 10,000 conn</vt:lpstr>
      <vt:lpstr>Social tariffs Financial</vt:lpstr>
      <vt:lpstr>Social Tariff avg bill reductio</vt:lpstr>
      <vt:lpstr>Water Direct</vt:lpstr>
      <vt:lpstr>Water Direct per 10,000</vt:lpstr>
      <vt:lpstr>Financial Hardship Funds</vt:lpstr>
      <vt:lpstr>Financial Hardship per 10,000</vt:lpstr>
      <vt:lpstr>Financial Hardship Financials</vt:lpstr>
      <vt:lpstr>Financial Hardship avg bill red</vt:lpstr>
      <vt:lpstr>Debt Support schemes</vt:lpstr>
      <vt:lpstr>Debt Support per 10,000</vt:lpstr>
      <vt:lpstr> Debt Support schemes Financial</vt:lpstr>
      <vt:lpstr>Debt Support avg bill red</vt:lpstr>
      <vt:lpstr>Priority Services</vt:lpstr>
      <vt:lpstr>Priority Services per 10,000</vt:lpstr>
      <vt:lpstr>Priority Services % of HH conn</vt:lpstr>
      <vt:lpstr>Priority Services Actual contac</vt:lpstr>
      <vt:lpstr>Priority Services Attempted con</vt:lpstr>
      <vt:lpstr>Internal Flooding</vt:lpstr>
      <vt:lpstr>External Flooding</vt:lpstr>
      <vt:lpstr>Sewer Blockages</vt:lpstr>
      <vt:lpstr>Annual Leakage</vt:lpstr>
      <vt:lpstr>Annual Leakage(lpd)</vt:lpstr>
      <vt:lpstr>3 year RA Leakage</vt:lpstr>
      <vt:lpstr>3 year RA Leakage(lpd)</vt:lpstr>
      <vt:lpstr>Supply Interruptions</vt:lpstr>
      <vt:lpstr>Household Metering</vt:lpstr>
      <vt:lpstr>Non household Metering</vt:lpstr>
      <vt:lpstr>PCC Measured</vt:lpstr>
      <vt:lpstr>PCC Unmeasured</vt:lpstr>
      <vt:lpstr>PCC Average</vt:lpstr>
      <vt:lpstr>PCC Average 3 year RA</vt:lpstr>
      <vt:lpstr>'3 year RA Leakage'!Print_Area</vt:lpstr>
      <vt:lpstr>'3 year RA Leakage(lpd)'!Print_Area</vt:lpstr>
      <vt:lpstr>'Annual Leakage'!Print_Area</vt:lpstr>
      <vt:lpstr>'Annual Leakage(lpd)'!Print_Area</vt:lpstr>
      <vt:lpstr>'External Flooding'!Print_Area</vt:lpstr>
      <vt:lpstr>'General Caveats'!Print_Area</vt:lpstr>
      <vt:lpstr>'Internal Flooding'!Print_Area</vt:lpstr>
      <vt:lpstr>'PCC Average'!Print_Area</vt:lpstr>
      <vt:lpstr>'PCC Average 3 year RA'!Print_Area</vt:lpstr>
      <vt:lpstr>'PCC Measured'!Print_Area</vt:lpstr>
      <vt:lpstr>'PCC Unmeasured'!Print_Area</vt:lpstr>
      <vt:lpstr>'Supply Interruptions'!Print_Area</vt:lpstr>
      <vt:lpstr>Title!Print_Area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Patel Denis</dc:creator>
  <cp:keywords/>
  <dc:description/>
  <cp:lastModifiedBy>Denis Patel</cp:lastModifiedBy>
  <cp:revision/>
  <cp:lastPrinted>2026-11-03T13:42:02Z</cp:lastPrinted>
  <dcterms:created xsi:type="dcterms:W3CDTF">2018-08-23T14:09:19Z</dcterms:created>
  <dcterms:modified xsi:type="dcterms:W3CDTF">2026-11-03T13:44:30Z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0x01010079DF8F361E532A48A7CC05D00D3CB8A8</vt:lpwstr>
  </property>
  <property fmtid="{D5CDD505-2E9C-101B-9397-08002B2CF9AE}" pid="3" name="MediaServiceImageTags">
    <vt:lpwstr/>
  </property>
</Properties>
</file>